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3f80a409b5de85b8/WADEE WORK/202108-ถท5-งานในส่วน/ค่าUSO/Form-USOTelFee/"/>
    </mc:Choice>
  </mc:AlternateContent>
  <xr:revisionPtr revIDLastSave="33" documentId="8_{4585ED83-52FE-4FD1-B7E5-43A8D56372CE}" xr6:coauthVersionLast="47" xr6:coauthVersionMax="47" xr10:uidLastSave="{2B9BA25B-C5C7-4159-B8A1-A43EE0388CBB}"/>
  <workbookProtection workbookAlgorithmName="SHA-512" workbookHashValue="KHHHPGsPW6AOcUrddaJHlJBis/87XDUYlNxenbq4nizMQO4QRLv0DAk1vxs6pwtanOL+2TbEke76RANkBPJ/Zw==" workbookSaltValue="TXtmyv77Z5NNadvh+hQg/Q==" workbookSpinCount="100000" lockStructure="1"/>
  <bookViews>
    <workbookView xWindow="-93" yWindow="-93" windowWidth="18426" windowHeight="11986" activeTab="1" xr2:uid="{00000000-000D-0000-FFFF-FFFF00000000}"/>
  </bookViews>
  <sheets>
    <sheet name="USO หน้า 1 จาก 2" sheetId="12" r:id="rId1"/>
    <sheet name="USO หน้า 2 จาก 2 " sheetId="16" r:id="rId2"/>
    <sheet name="ตัวอย่าง USO หน้า 1" sheetId="17" r:id="rId3"/>
    <sheet name="ตัวอย่าง USO หน้า 2" sheetId="18" r:id="rId4"/>
  </sheets>
  <definedNames>
    <definedName name="_xlnm.Print_Area" localSheetId="0">'USO หน้า 1 จาก 2'!$A$1:$M$44</definedName>
    <definedName name="_xlnm.Print_Area" localSheetId="1">'USO หน้า 2 จาก 2 '!$A$1:$M$44</definedName>
    <definedName name="_xlnm.Print_Area" localSheetId="2">'ตัวอย่าง USO หน้า 1'!$A$1:$M$44</definedName>
    <definedName name="_xlnm.Print_Area" localSheetId="3">'ตัวอย่าง USO หน้า 2'!$A$1:$M$44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12" l="1"/>
  <c r="M13" i="12"/>
  <c r="F30" i="12"/>
  <c r="E5" i="16" l="1"/>
  <c r="F40" i="12" l="1"/>
  <c r="K5" i="16"/>
  <c r="E4" i="16"/>
  <c r="F42" i="18"/>
  <c r="M28" i="18"/>
  <c r="M21" i="18"/>
  <c r="K5" i="18" a="1"/>
  <c r="K5" i="18" s="1"/>
  <c r="E4" i="18" a="1"/>
  <c r="E4" i="18" s="1"/>
  <c r="F40" i="17"/>
  <c r="F36" i="17"/>
  <c r="F30" i="17"/>
  <c r="F16" i="17"/>
  <c r="M12" i="17" s="1"/>
  <c r="F16" i="12"/>
  <c r="M28" i="16"/>
  <c r="M21" i="16"/>
  <c r="F36" i="12" s="1"/>
  <c r="F42" i="16"/>
  <c r="M13" i="17" l="1"/>
  <c r="M15" i="17" s="1"/>
  <c r="M17" i="17" s="1"/>
  <c r="M18" i="17" s="1"/>
  <c r="M20" i="17" l="1"/>
  <c r="M21" i="17"/>
  <c r="M19" i="17" l="1"/>
  <c r="M22" i="17" s="1"/>
  <c r="M25" i="17" l="1"/>
  <c r="M23" i="17"/>
  <c r="M24" i="17" s="1"/>
  <c r="M26" i="17" l="1"/>
  <c r="M15" i="12" l="1"/>
  <c r="M17" i="12" s="1"/>
  <c r="M18" i="12" s="1"/>
  <c r="M21" i="12" s="1"/>
  <c r="M20" i="12" l="1"/>
  <c r="M19" i="12" l="1"/>
  <c r="M22" i="12" s="1"/>
  <c r="M23" i="12" s="1"/>
  <c r="M24" i="12" s="1"/>
  <c r="M25" i="12" l="1"/>
  <c r="M26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กนกวรรณ นิ่มเงิน</author>
    <author>warut.r</author>
  </authors>
  <commentList>
    <comment ref="E4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ระบุชื่อบริษัท</t>
        </r>
      </text>
    </comment>
    <comment ref="E5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ระบุรอบบัญชีที่นำส่ง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5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ระบุรายได้รวมที่ปรากฏในงบการเงิน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2" authorId="1" shapeId="0" xr:uid="{7A8F3054-EF33-400E-872B-05435C307BE5}">
      <text>
        <r>
          <rPr>
            <b/>
            <sz val="13"/>
            <color indexed="81"/>
            <rFont val="BrowalliaUPC"/>
            <family val="2"/>
          </rPr>
          <t>ระบุรายได้ใบอนุญาตประกอบกิจการโทรคมนาคมแบบที่หนึ่ง</t>
        </r>
      </text>
    </comment>
    <comment ref="F13" authorId="1" shapeId="0" xr:uid="{D713D9E5-3592-49CA-BDB3-6067489274B8}">
      <text>
        <r>
          <rPr>
            <b/>
            <sz val="13"/>
            <color indexed="81"/>
            <rFont val="BrowalliaUPC"/>
            <family val="2"/>
          </rPr>
          <t>ระบุรายได้ใบอนุญาตประกอบกิจการโทรคมนาคมแบบที่สอง (ประเภทมีโครงข่าย)</t>
        </r>
      </text>
    </comment>
    <comment ref="F14" authorId="1" shapeId="0" xr:uid="{0EFAE44A-6667-4A49-B626-AFD95C2D8621}">
      <text>
        <r>
          <rPr>
            <b/>
            <sz val="13"/>
            <color indexed="81"/>
            <rFont val="BrowalliaUPC"/>
            <family val="2"/>
          </rPr>
          <t>ระบุรายได้ใบอนุญาตประกอบกิจการโทรคมนาคมแบบที่สอง 
(ประเภทไม่มีโครงข่าย)</t>
        </r>
      </text>
    </comment>
    <comment ref="F15" authorId="1" shapeId="0" xr:uid="{142764BE-F071-41B0-8432-E2A97336E47B}">
      <text>
        <r>
          <rPr>
            <b/>
            <sz val="13"/>
            <color indexed="81"/>
            <rFont val="BrowalliaUPC"/>
            <family val="2"/>
          </rPr>
          <t>ระบุรายได้ใบอนุญาตประกอบกิจการโทรคมนาคมแบบที่สาม</t>
        </r>
      </text>
    </comment>
    <comment ref="F16" authorId="0" shapeId="0" xr:uid="{8F88C43D-969E-4267-A788-C5CADB491560}">
      <text>
        <r>
          <rPr>
            <b/>
            <sz val="13"/>
            <color indexed="81"/>
            <rFont val="BrowalliaUPC"/>
            <family val="2"/>
          </rPr>
          <t>รวมรายได้จากการประกอบกิจการโทรคมนาคมทุกใบอนุญาต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9" authorId="0" shapeId="0" xr:uid="{7373F8F5-9159-4BA7-8CBF-DAED9A987902}">
      <text>
        <r>
          <rPr>
            <b/>
            <sz val="13"/>
            <color indexed="81"/>
            <rFont val="BrowalliaUPC"/>
            <family val="2"/>
          </rPr>
          <t>กดที่ช่องสี่เหลี่ยมที่ต้องการให้ขึ้นเครื่องหมาย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13"/>
            <color indexed="81"/>
            <rFont val="Webdings"/>
            <family val="1"/>
            <charset val="2"/>
          </rPr>
          <t>a</t>
        </r>
      </text>
    </comment>
    <comment ref="D19" authorId="0" shapeId="0" xr:uid="{F8797882-19CA-4582-8139-029878470497}">
      <text>
        <r>
          <rPr>
            <b/>
            <sz val="9"/>
            <color indexed="81"/>
            <rFont val="Tahoma"/>
            <family val="2"/>
          </rPr>
          <t>ระบุหมายเลขข้อในหมายเหตุประกอบงบการเงิน</t>
        </r>
      </text>
    </comment>
    <comment ref="F19" authorId="0" shapeId="0" xr:uid="{2B6E5438-ECC8-42BA-A382-7A4BAF348C05}">
      <text>
        <r>
          <rPr>
            <b/>
            <sz val="13"/>
            <color indexed="81"/>
            <rFont val="BrowalliaUPC"/>
            <family val="2"/>
          </rPr>
          <t>ระบุหน้าที่ปรากฏในงบการเงิน</t>
        </r>
      </text>
    </comment>
    <comment ref="F25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 xml:space="preserve">ใส่จำนวนค่าใช้จ่ายที่นำมาลดหย่อนได้
</t>
        </r>
      </text>
    </comment>
    <comment ref="K25" authorId="1" shapeId="0" xr:uid="{00000000-0006-0000-0100-000005000000}">
      <text>
        <r>
          <rPr>
            <b/>
            <sz val="13"/>
            <color indexed="81"/>
            <rFont val="BrowalliaUPC"/>
            <family val="2"/>
          </rPr>
          <t>ระบุจำนวนเดือนนับจากวันที่ครบกำหนดชำระ (เศษของวันให้ปัดเป็นเดือน)</t>
        </r>
      </text>
    </comment>
    <comment ref="F34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ใส่ค่าใช้จ่ายที่เกิดจากภารกิจด้านโทรคมนาคมเพื่อประโยชน์สาธารณะที่ได้รับอนุมัติจาก กสทช. แล้วเท่านั้น!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9" authorId="0" shapeId="0" xr:uid="{DE304045-43B0-47AA-9C70-2BC8661BB20F}">
      <text>
        <r>
          <rPr>
            <b/>
            <sz val="9"/>
            <color indexed="81"/>
            <rFont val="Tahoma"/>
            <family val="2"/>
          </rPr>
          <t>ใส่ค่าใช้จ่ายที่เกิดจากภารกิจด้านโทรคมนาคมเพื่อประโยชน์สาธารณะ (กรณีจำเป็นเร่งด่วน) ที่ได้รับอนุมัติจาก กสทช. แล้วเท่านั้น!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43" authorId="0" shapeId="0" xr:uid="{00000000-0006-0000-0100-000007000000}">
      <text>
        <r>
          <rPr>
            <b/>
            <sz val="13"/>
            <color indexed="81"/>
            <rFont val="BrowalliaUPC"/>
            <family val="2"/>
          </rPr>
          <t>กดที่ช่องสี่เหลี่ยมที่ต้องการให้ขึ้นเครื่องหมาย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13"/>
            <color indexed="81"/>
            <rFont val="Webdings"/>
            <family val="1"/>
            <charset val="2"/>
          </rPr>
          <t>a</t>
        </r>
      </text>
    </comment>
    <comment ref="D43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ระบุหมายเลขข้อในหมายเหตุประกอบงบการเงิน</t>
        </r>
      </text>
    </comment>
    <comment ref="F43" authorId="0" shapeId="0" xr:uid="{00000000-0006-0000-0100-000009000000}">
      <text>
        <r>
          <rPr>
            <b/>
            <sz val="13"/>
            <color indexed="81"/>
            <rFont val="BrowalliaUPC"/>
            <family val="2"/>
          </rPr>
          <t>ระบุหน้าที่ปรากฏในงบการเงิน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กนกวรรณ นิ่มเงิน</author>
    <author>วดี เพ็ชร์ศรี</author>
  </authors>
  <commentList>
    <comment ref="E4" authorId="0" shapeId="0" xr:uid="{0188E5B1-D53D-4C76-BD24-09C92C040489}">
      <text>
        <r>
          <rPr>
            <b/>
            <sz val="9"/>
            <color indexed="81"/>
            <rFont val="Tahoma"/>
            <family val="2"/>
          </rPr>
          <t>ระบุชื่อบริษัท</t>
        </r>
      </text>
    </comment>
    <comment ref="E5" authorId="0" shapeId="0" xr:uid="{1912A149-CFE8-447E-8488-21B0E2AB500A}">
      <text>
        <r>
          <rPr>
            <b/>
            <sz val="9"/>
            <color indexed="81"/>
            <rFont val="Tahoma"/>
            <family val="2"/>
          </rPr>
          <t>ระบุรอบบัญชีที่นำส่ง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5" authorId="0" shapeId="0" xr:uid="{4FD75C6B-8D27-42B3-9290-F93885AE3D2F}">
      <text>
        <r>
          <rPr>
            <b/>
            <sz val="9"/>
            <color indexed="81"/>
            <rFont val="Tahoma"/>
            <family val="2"/>
          </rPr>
          <t>ระบุรายได้รวมที่ปรากฏในงบการเงิน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" authorId="0" shapeId="0" xr:uid="{0F6C814A-1AA0-4881-A43F-CF6AD6F27E6D}">
      <text>
        <r>
          <rPr>
            <b/>
            <sz val="9"/>
            <color indexed="81"/>
            <rFont val="Tahoma"/>
            <family val="2"/>
          </rPr>
          <t xml:space="preserve">ใส่จำนวนค่าใช้จ่ายที่นำมาลดหย่อนได้
</t>
        </r>
      </text>
    </comment>
    <comment ref="M13" authorId="1" shapeId="0" xr:uid="{F0091CA1-3F2A-4439-95D8-B9F18041240C}">
      <text>
        <r>
          <rPr>
            <b/>
            <sz val="9"/>
            <color indexed="81"/>
            <rFont val="Tahoma"/>
            <family val="2"/>
          </rPr>
          <t>ภารกิจด้านโทรคมนาคมเพื่อประโยชน์สาธารณะที่ได้รับอนุมัติจาก กสทช. แล้วเท่านั้น!</t>
        </r>
      </text>
    </comment>
    <comment ref="M24" authorId="1" shapeId="0" xr:uid="{8149813A-F8BB-4735-BE21-79318F38EF4E}">
      <text>
        <r>
          <rPr>
            <b/>
            <sz val="9"/>
            <color indexed="81"/>
            <rFont val="Tahoma"/>
            <family val="2"/>
          </rPr>
          <t>ภารกิจด้านโทรคมนาคมเพื่อประโยชน์สาธารณะที่ได้รับอนุมัติจาก กสทช. แล้วเท่านั้น!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กนกวรรณ นิ่มเงิน</author>
    <author>warut.r</author>
  </authors>
  <commentList>
    <comment ref="E4" authorId="0" shapeId="0" xr:uid="{A2E0F8D9-00DE-4F5E-9471-477846D59023}">
      <text>
        <r>
          <rPr>
            <b/>
            <sz val="9"/>
            <color indexed="81"/>
            <rFont val="Tahoma"/>
            <family val="2"/>
          </rPr>
          <t>ระบุชื่อบริษัท</t>
        </r>
      </text>
    </comment>
    <comment ref="E5" authorId="0" shapeId="0" xr:uid="{026E4711-DAB3-4CF7-A0AA-19AB7C7C917E}">
      <text>
        <r>
          <rPr>
            <b/>
            <sz val="9"/>
            <color indexed="81"/>
            <rFont val="Tahoma"/>
            <family val="2"/>
          </rPr>
          <t>ระบุรอบบัญชีที่นำส่ง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5" authorId="0" shapeId="0" xr:uid="{E8ABBDDF-625B-47C5-B1FB-F8E55108DB2A}">
      <text>
        <r>
          <rPr>
            <b/>
            <sz val="9"/>
            <color indexed="81"/>
            <rFont val="Tahoma"/>
            <family val="2"/>
          </rPr>
          <t>ระบุรายได้รวมที่ปรากฏในงบการเงิน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2" authorId="1" shapeId="0" xr:uid="{CF23FE83-3588-48A5-A846-02F32386FB9F}">
      <text>
        <r>
          <rPr>
            <b/>
            <sz val="13"/>
            <color indexed="81"/>
            <rFont val="BrowalliaUPC"/>
            <family val="2"/>
          </rPr>
          <t>ระบุรายได้ใบอนุญาตประกอบกิจการโทรคมนาคมแบบที่หนึ่ง</t>
        </r>
      </text>
    </comment>
    <comment ref="F13" authorId="1" shapeId="0" xr:uid="{7A92226C-8611-4178-B505-091E754E22BF}">
      <text>
        <r>
          <rPr>
            <b/>
            <sz val="13"/>
            <color indexed="81"/>
            <rFont val="BrowalliaUPC"/>
            <family val="2"/>
          </rPr>
          <t>ระบุรายได้ใบอนุญาตประกอบกิจการโทรคมนาคมแบบที่สอง (ประเภทมีโครงข่าย)</t>
        </r>
      </text>
    </comment>
    <comment ref="F14" authorId="1" shapeId="0" xr:uid="{BE008F09-329E-4915-9F7B-7F68AC17EF09}">
      <text>
        <r>
          <rPr>
            <b/>
            <sz val="13"/>
            <color indexed="81"/>
            <rFont val="BrowalliaUPC"/>
            <family val="2"/>
          </rPr>
          <t>ระบุรายได้ใบอนุญาตประกอบกิจการโทรคมนาคมแบบที่สอง 
(ประเภทไม่มีโครงข่าย)</t>
        </r>
      </text>
    </comment>
    <comment ref="F15" authorId="1" shapeId="0" xr:uid="{DBF5F81E-E7AA-43C7-B335-2A49E5CE896F}">
      <text>
        <r>
          <rPr>
            <b/>
            <sz val="13"/>
            <color indexed="81"/>
            <rFont val="BrowalliaUPC"/>
            <family val="2"/>
          </rPr>
          <t>ระบุรายได้ใบอนุญาตประกอบกิจการโทรคมนาคมแบบที่สาม</t>
        </r>
      </text>
    </comment>
    <comment ref="F16" authorId="0" shapeId="0" xr:uid="{1109B6A2-8D94-4873-9B80-1BBECE69B169}">
      <text>
        <r>
          <rPr>
            <b/>
            <sz val="13"/>
            <color indexed="81"/>
            <rFont val="BrowalliaUPC"/>
            <family val="2"/>
          </rPr>
          <t>รวมรายได้จากการประกอบกิจการโทรคมนาคมทุกใบอนุญาต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9" authorId="0" shapeId="0" xr:uid="{A6AF6D55-3F8B-4F50-8F30-B4D8E4CD2BC0}">
      <text>
        <r>
          <rPr>
            <b/>
            <sz val="13"/>
            <color indexed="81"/>
            <rFont val="BrowalliaUPC"/>
            <family val="2"/>
          </rPr>
          <t>กดที่ช่องสี่เหลี่ยมที่ต้องการให้ขึ้นเครื่องหมาย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13"/>
            <color indexed="81"/>
            <rFont val="Webdings"/>
            <family val="1"/>
            <charset val="2"/>
          </rPr>
          <t>a</t>
        </r>
      </text>
    </comment>
    <comment ref="D19" authorId="0" shapeId="0" xr:uid="{3795EA74-6A28-4403-AB5A-E469A6FAD1A1}">
      <text>
        <r>
          <rPr>
            <b/>
            <sz val="9"/>
            <color indexed="81"/>
            <rFont val="Tahoma"/>
            <family val="2"/>
          </rPr>
          <t>ระบุหมายเลขข้อในหมายเหตุประกอบงบการเงิน</t>
        </r>
      </text>
    </comment>
    <comment ref="F19" authorId="0" shapeId="0" xr:uid="{FB07AA30-B1E0-4DCA-9F39-33A4F60AD0FA}">
      <text>
        <r>
          <rPr>
            <b/>
            <sz val="13"/>
            <color indexed="81"/>
            <rFont val="BrowalliaUPC"/>
            <family val="2"/>
          </rPr>
          <t>ระบุหน้าที่ปรากฏในงบการเงิน</t>
        </r>
      </text>
    </comment>
    <comment ref="F25" authorId="0" shapeId="0" xr:uid="{BD613BE0-50AB-43A8-B189-96560FB3CE76}">
      <text>
        <r>
          <rPr>
            <b/>
            <sz val="9"/>
            <color indexed="81"/>
            <rFont val="Tahoma"/>
            <family val="2"/>
          </rPr>
          <t xml:space="preserve">ใส่จำนวนค่าใช้จ่ายที่นำมาลดหย่อนได้
</t>
        </r>
      </text>
    </comment>
    <comment ref="K25" authorId="1" shapeId="0" xr:uid="{63DAD949-C37A-4CA3-90FB-690A4BB97290}">
      <text>
        <r>
          <rPr>
            <b/>
            <sz val="13"/>
            <color indexed="81"/>
            <rFont val="BrowalliaUPC"/>
            <family val="2"/>
          </rPr>
          <t>ระบุจำนวนเดือนนับจากวันที่ครบกำหนดชำระ (เศษของวันให้ปัดเป็นเดือน)</t>
        </r>
      </text>
    </comment>
    <comment ref="F34" authorId="0" shapeId="0" xr:uid="{E8C2D5BE-FF96-4960-84A9-D4E9DC69F4EE}">
      <text>
        <r>
          <rPr>
            <b/>
            <sz val="9"/>
            <color indexed="81"/>
            <rFont val="Tahoma"/>
            <family val="2"/>
          </rPr>
          <t>ใส่ค่าใช้จ่ายที่เกิดจากภารกิจด้านโทรคมนาคมเพื่อประโยชน์สาธารณะที่ได้รับอนุมัติจาก กสทช. แล้วเท่านั้น!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9" authorId="0" shapeId="0" xr:uid="{E7878A8D-8441-49F0-A83C-37BAA738AD24}">
      <text>
        <r>
          <rPr>
            <b/>
            <sz val="9"/>
            <color indexed="81"/>
            <rFont val="Tahoma"/>
            <family val="2"/>
          </rPr>
          <t>ใส่ค่าใช้จ่ายที่เกิดจากภารกิจด้านโทรคมนาคมเพื่อประโยชน์สาธารณะ (กรณีจำเป็นเร่งด่วน) ที่ได้รับอนุมัติจาก กสทช. แล้วเท่านั้น!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43" authorId="0" shapeId="0" xr:uid="{B4C99882-95F7-4BF5-865A-991AEACF4FDC}">
      <text>
        <r>
          <rPr>
            <b/>
            <sz val="13"/>
            <color indexed="81"/>
            <rFont val="BrowalliaUPC"/>
            <family val="2"/>
          </rPr>
          <t>กดที่ช่องสี่เหลี่ยมที่ต้องการให้ขึ้นเครื่องหมาย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13"/>
            <color indexed="81"/>
            <rFont val="Webdings"/>
            <family val="1"/>
            <charset val="2"/>
          </rPr>
          <t>a</t>
        </r>
      </text>
    </comment>
    <comment ref="D43" authorId="0" shapeId="0" xr:uid="{B931D6D5-4575-485A-B47F-C8F6649DDE3E}">
      <text>
        <r>
          <rPr>
            <b/>
            <sz val="9"/>
            <color indexed="81"/>
            <rFont val="Tahoma"/>
            <family val="2"/>
          </rPr>
          <t>ระบุหมายเลขข้อในหมายเหตุประกอบงบการเงิน</t>
        </r>
      </text>
    </comment>
    <comment ref="F43" authorId="0" shapeId="0" xr:uid="{979C3E30-72D4-4957-9DDC-F09485A15908}">
      <text>
        <r>
          <rPr>
            <b/>
            <sz val="13"/>
            <color indexed="81"/>
            <rFont val="BrowalliaUPC"/>
            <family val="2"/>
          </rPr>
          <t>ระบุหน้าที่ปรากฏในงบการเงิน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กนกวรรณ นิ่มเงิน</author>
    <author>วดี เพ็ชร์ศรี</author>
  </authors>
  <commentList>
    <comment ref="E4" authorId="0" shapeId="0" xr:uid="{0F8359F0-E3E0-4A0D-88A5-526E1A539D66}">
      <text>
        <r>
          <rPr>
            <b/>
            <sz val="9"/>
            <color indexed="81"/>
            <rFont val="Tahoma"/>
            <family val="2"/>
          </rPr>
          <t>ระบุชื่อบริษัท</t>
        </r>
      </text>
    </comment>
    <comment ref="E5" authorId="0" shapeId="0" xr:uid="{8787234F-1B4E-49DB-A7C2-917D9487BBC2}">
      <text>
        <r>
          <rPr>
            <b/>
            <sz val="9"/>
            <color indexed="81"/>
            <rFont val="Tahoma"/>
            <family val="2"/>
          </rPr>
          <t>ระบุรอบบัญชีที่นำส่ง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5" authorId="0" shapeId="0" xr:uid="{19FDB8C8-1122-499C-8F77-35AB80B041BC}">
      <text>
        <r>
          <rPr>
            <b/>
            <sz val="9"/>
            <color indexed="81"/>
            <rFont val="Tahoma"/>
            <family val="2"/>
          </rPr>
          <t>ระบุรายได้รวมที่ปรากฏในงบการเงิน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" authorId="0" shapeId="0" xr:uid="{910305EB-F1BA-41AD-8BB2-1BC2595A1988}">
      <text>
        <r>
          <rPr>
            <b/>
            <sz val="9"/>
            <color indexed="81"/>
            <rFont val="Tahoma"/>
            <family val="2"/>
          </rPr>
          <t xml:space="preserve">ใส่จำนวนค่าใช้จ่ายที่นำมาลดหย่อนได้
</t>
        </r>
      </text>
    </comment>
    <comment ref="M13" authorId="1" shapeId="0" xr:uid="{23FD9F86-D071-4847-B322-0B7B4708FAB1}">
      <text>
        <r>
          <rPr>
            <b/>
            <sz val="9"/>
            <color indexed="81"/>
            <rFont val="Tahoma"/>
            <family val="2"/>
          </rPr>
          <t>ภารกิจด้านโทรคมนาคมเพื่อประโยชน์สาธารณะที่ได้รับอนุมัติจาก กสทช. แล้วเท่านั้น!</t>
        </r>
      </text>
    </comment>
    <comment ref="M24" authorId="1" shapeId="0" xr:uid="{4307DBD3-C2F3-4185-B0BC-24578888E43C}">
      <text>
        <r>
          <rPr>
            <b/>
            <sz val="9"/>
            <color indexed="81"/>
            <rFont val="Tahoma"/>
            <family val="2"/>
          </rPr>
          <t>ภารกิจด้านโทรคมนาคมเพื่อประโยชน์สาธารณะที่ได้รับอนุมัติจาก กสทช. แล้วเท่านั้น!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<sst xmlns="http://schemas.openxmlformats.org/spreadsheetml/2006/main" count="261" uniqueCount="100">
  <si>
    <t>ชื่อบริษัท</t>
  </si>
  <si>
    <t>รอบปีงบการเงิน</t>
  </si>
  <si>
    <t>o ไม่มีรายได้ (ไม่ต้องทำข้อ 1. ถึงข้อ 4.)</t>
  </si>
  <si>
    <t>o ไม่มีรายได้จากการประกอบกิจการโทรคมนาคมแต่มีรายได้อื่นที่ปรากฏในงบการเงิน (ข้ามไปทำข้อ 4.)</t>
  </si>
  <si>
    <t>o มีรายได้จากการประกอบกิจการโทรคมนาคม (ให้ระบุรายได้ตามแบบใบอนุญาตที่ได้รับในข้อ 1. ถึง 3. และข้อ 4.)</t>
  </si>
  <si>
    <t>รายละเอียด</t>
  </si>
  <si>
    <t>จำนวน (บาท)</t>
  </si>
  <si>
    <t>รายได้ใบอนุญาตประกอบกิจการโทรคมนาคมแบบที่หนึ่ง</t>
  </si>
  <si>
    <t>เดือน</t>
  </si>
  <si>
    <t>รายได้ใบอนุญาตประกอบกิจการโทรคมนาคมแบบที่สอง (มีโครงข่าย)</t>
  </si>
  <si>
    <t>รายได้ใบอนุญาตประกอบกิจการโทรคมนาคมแบบที่สอง (ไม่มีโครงข่าย)</t>
  </si>
  <si>
    <t>รายได้ใบอนุญาตประกอบกิจการโทรคมนาคมแบบที่สาม</t>
  </si>
  <si>
    <t>ผู้มีอำนาจกระทำการผูกพันนิติบุคคล</t>
  </si>
  <si>
    <t>รวมรายได้จากการประกอบกิจการโทรคมนาคม (ข้อ 1 - 3)</t>
  </si>
  <si>
    <t>หน้า</t>
  </si>
  <si>
    <t>หัก รายได้สุทธิที่ได้รับการยกเว้น 40 ล้านบาทต่อปี</t>
  </si>
  <si>
    <t xml:space="preserve">หัก ค่าใช้จ่ายรวมที่สามารถนำมาหักลดหย่อนได้ </t>
  </si>
  <si>
    <t>ค่า USO + ภาษีมูลค่าเพิ่ม (ที่ต้องชำระ)</t>
  </si>
  <si>
    <t>ชื่อรายการค่าใช้จ่ายที่นำมาขอหักลดหย่อน</t>
  </si>
  <si>
    <t>(บาท)</t>
  </si>
  <si>
    <t>จำนวนค่าใช้จ่าย</t>
  </si>
  <si>
    <t>จ่ายให้กับผู้รับใบอนุญาต / ผู้ให้บริการโทรคมนาคมในต่างประเทศ/ ผู้รับสัมปทาน (ระบุชื่อบริษัท)</t>
  </si>
  <si>
    <t>ค่าใช้จ่ายรวมที่ขอนำมาหักลดหย่อน</t>
  </si>
  <si>
    <t>***** การระบุค่าใช้จ่ายให้ผู้รับใบอนุญาตระบุค่าใช้จ่ายถึงหน่วยสตางค์ ****</t>
  </si>
  <si>
    <t>รายชื่อผู้ประสานงาน</t>
  </si>
  <si>
    <t>โทรศัพท์</t>
  </si>
  <si>
    <t>E-mail</t>
  </si>
  <si>
    <t xml:space="preserve">ลงชื่อ ................................................................................. </t>
  </si>
  <si>
    <t xml:space="preserve">       (................................................................................)</t>
  </si>
  <si>
    <t>ตำแหน่ง .....................................................................................</t>
  </si>
  <si>
    <t>ลงวันที่ .................../............................/.................</t>
  </si>
  <si>
    <t>พร้อมประทับตราบริษัท (ถ้ามี)</t>
  </si>
  <si>
    <t xml:space="preserve">ค่า USO + ภาษีมูลค่าเพิ่ม + เงินเพิ่ม (ที่ต้องชำระ) </t>
  </si>
  <si>
    <t>บาท</t>
  </si>
  <si>
    <t>รายได้รวมตามงบการเงิน</t>
  </si>
  <si>
    <t>รายได้จากการประกอบกิจการโทรคมนาคมทุกแบบใบอนุญาต</t>
  </si>
  <si>
    <t>* กรณีระบุค่าใช้จ่ายที่นำมาลดหย่อนไม่เพียงพอ สามารถจัดทำเป็นเอกสารแนบเพิ่มเติมได้</t>
  </si>
  <si>
    <t>ภารกิจด้านโทรคมนาคมเพื่อประโยชน์สาธารณะ</t>
  </si>
  <si>
    <t>รายการค่าใช้จ่าย</t>
  </si>
  <si>
    <t>หัก ค่าใช้จ่ายที่เกิดจากภารกิจด้านโทรคมนาคมเพื่อประโยชน์สาธารณะ</t>
  </si>
  <si>
    <t>เงินเพิ่ม (ค่าปรับ)  - ร้อยละ 1.5 ต่อเดือน                        ค้างชำระจำนวน</t>
  </si>
  <si>
    <t>หมายเหตุ</t>
  </si>
  <si>
    <t>ข้าพเจ้าขอรับรองความครบถ้วน ความถูกต้อง และความเป็นจริง</t>
  </si>
  <si>
    <t xml:space="preserve">ของเอกสารสนับสนุนทางบัญชี เอกสารที่นำส่ง และข้อมูลที่ชี้แจงทั้งหมด
</t>
  </si>
  <si>
    <t>หมายเหตุประกอบงบการเงิน                                                ข้อ</t>
  </si>
  <si>
    <t>เอกสารรับรองรายได้จากผู้สอบบัญชีรายเดียวกับที่รับรองงบการเงิน</t>
  </si>
  <si>
    <t xml:space="preserve">*** ถ้าไม่มีการรับรองจากผู้สอบบัญชีรับอนุญาตตามกฎหมาย ค่าใช้จ่ายดังกล่าวข้างต้นจะไม่สามารถนำมาหักลดหย่อนได้ 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</si>
  <si>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</si>
  <si>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</si>
  <si>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</si>
  <si>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</si>
  <si>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</si>
  <si>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</si>
  <si>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</si>
  <si>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</si>
  <si>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</si>
  <si>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</si>
  <si>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</si>
  <si>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</si>
  <si>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(หักลดหย่อนได้ตามจริง แต่ไม่เกินร้อยละ 60 ของข้อ (1))</t>
  </si>
  <si>
    <r>
      <t xml:space="preserve">คงเหลือ รายได้สุทธิหลังหักค่าใช้จ่าย  </t>
    </r>
    <r>
      <rPr>
        <i/>
        <sz val="13"/>
        <color theme="1"/>
        <rFont val="BrowalliaUPC"/>
        <family val="2"/>
      </rPr>
      <t>((1) - (2))</t>
    </r>
  </si>
  <si>
    <r>
      <t xml:space="preserve">คงเหลือ รายได้สุทธิที่นำมาคำนวณค่า USO </t>
    </r>
    <r>
      <rPr>
        <i/>
        <sz val="13"/>
        <color theme="1"/>
        <rFont val="BrowalliaUPC"/>
        <family val="2"/>
      </rPr>
      <t>((3) -(4))</t>
    </r>
  </si>
  <si>
    <r>
      <t xml:space="preserve">ค่า USO อัตราร้อยละ 2.5 ต่อปี  </t>
    </r>
    <r>
      <rPr>
        <i/>
        <sz val="13"/>
        <color theme="1"/>
        <rFont val="BrowalliaUPC"/>
        <family val="2"/>
      </rPr>
      <t>((5) x 2.5%)</t>
    </r>
  </si>
  <si>
    <r>
      <t xml:space="preserve">คงเหลือ ค่า USO </t>
    </r>
    <r>
      <rPr>
        <i/>
        <sz val="13"/>
        <color theme="1"/>
        <rFont val="BrowalliaUPC"/>
        <family val="2"/>
      </rPr>
      <t xml:space="preserve"> ((6) - (7))</t>
    </r>
  </si>
  <si>
    <r>
      <t xml:space="preserve">ภาษีมูลค่าเพิ่ม </t>
    </r>
    <r>
      <rPr>
        <i/>
        <sz val="13"/>
        <color theme="1"/>
        <rFont val="BrowalliaUPC"/>
        <family val="2"/>
      </rPr>
      <t>((8) x 7%)</t>
    </r>
  </si>
  <si>
    <t>ค่าใช้จ่ายในการซื้อหรือเช่าบริการโทรคมนาคม</t>
  </si>
  <si>
    <t>หักลดหย่อนได้</t>
  </si>
  <si>
    <t>** โปรดแนบหนังสือของผู้สอบบัญชีรับอนุญาตตามกฎหมายที่รับรองความถูกต้องของรายการและจำนวนค่าใช้จ่ายดังกล่าวข้างต้นที่สามารถนำมา</t>
  </si>
  <si>
    <t>เอกสารรับรองค่าใช้จ่ายของผู้สอบบัญชีรับอนุญาตตามกฎหมาย</t>
  </si>
  <si>
    <t>ข้อ 1. รายได้จากการประกอบกิจการโทรคมนาคม</t>
  </si>
  <si>
    <t>ตารางแสดงรายได้จากการประกอบกิจการโทรคมนาคม สำหรับ การชำระค่า USO โทรคมนาคม</t>
  </si>
  <si>
    <t>ข้อ 2. การเปิดเผยรายได้ตามแบบใบอนุญาต</t>
  </si>
  <si>
    <t>ข้อ 3. รายการและจำนวนค่าใช้จ่ายที่สามารถนำมาหักลดหย่อนได้ (USO)</t>
  </si>
  <si>
    <t>ค่าใช้จ่ายภารกิจด้านโทรคมนาคมเพื่อประโยชน์สาธารณะรวมที่ขอนำมาหักจากค่า USO</t>
  </si>
  <si>
    <t>ภารกิจด้านโทรคมนาคมเพื่อประโยชน์สาธารณะ
(กรณีจำเป็นเร่งด่วน)</t>
  </si>
  <si>
    <t>(กรณีจำเป็นเร่งด่วน)</t>
  </si>
  <si>
    <t>ค่าใช้จ่ายภารกิจด้านโทรคมนาคมเพื่อประโยชน์สาธารณะ (กรณีจำเป็นเร่งด่วน) รวมที่ขอนำมาหักจากค่า USO</t>
  </si>
  <si>
    <t>ข้อ 5. การเปิดเผยค่าใช้จ่ายที่นำมาหักลดหย่อนตามข้อ 3. และข้อ 4.</t>
  </si>
  <si>
    <t>(7.1) หักได้ไม่เกินร้อยละ 15 ของ (6) และไม่เกิน 200 ล้านบาท</t>
  </si>
  <si>
    <t>(7.2) กรณีจำเป็นเร่งด่วน หักได้ไม่เกินร้อยละ 5 ของ (6) และไม่เกิน 100 ล้านบาท</t>
  </si>
  <si>
    <t>ข้อ 6. การคำนวณค่า USO โทรคมนาคม</t>
  </si>
  <si>
    <t>ข้อ 7. ข้อมูลสำหรับการติดต่อประสานงาน</t>
  </si>
  <si>
    <t>เอกสารแนบ ข้อ 3. รายการและจำนวนค่าใช้จ่ายที่สามารถนำมาหักลดหย่อนได้ (USO) (ต่อ)</t>
  </si>
  <si>
    <t>ภารกิจด้านโทรคมนาคมเพื่อประโยชน์</t>
  </si>
  <si>
    <t>สาธารณะ</t>
  </si>
  <si>
    <t>สาธารณะ (กรณีจำเป็นเร่งด่วน)</t>
  </si>
  <si>
    <t>ภารกิจด้านโทรคมนาคมเพื่อประโยชน์
(กรณีจำเป็นเร่งด่วน)</t>
  </si>
  <si>
    <r>
      <t xml:space="preserve">เอกสารแนบ ข้อ 4. รายการและจำนวนค่าใช้จ่ายที่เกิดจากภารกิจด้านโทรคมนาคมเพื่อประโยชน์สาธารณะ (USO) </t>
    </r>
    <r>
      <rPr>
        <b/>
        <sz val="13"/>
        <rFont val="BrowalliaUPC"/>
        <family val="2"/>
      </rPr>
      <t>(ต่อ)</t>
    </r>
  </si>
  <si>
    <t>** โปรดแนบหนังสือของผู้สอบบัญชีรับอนุญาตตามกฎหมายที่รับรองความถูกต้องของรายการและจำนวนค่าใช้จ่ายดังกล่าวข้างต้นที่สามารถนำมาหักลดหย่อนได้</t>
  </si>
  <si>
    <t>='USO หน้า 2 จาก 2'!E5:I5</t>
  </si>
  <si>
    <t>ค่าใช้จ่ายภารกิจด้านโทรคมนาคมเพื่อประโยชน์สาธารณะ (จำเป็นเร่งด่วน) รวมที่ขอนำมาหักจากค่า USO</t>
  </si>
  <si>
    <t>บริษัท ประกอบกิจการโทรคมนาคม จำกัด</t>
  </si>
  <si>
    <t>1 มกราคม 2569 - 31 ธันวาคม 2569</t>
  </si>
  <si>
    <t>บริษัท ประกอบกิจการโทรคมนาคม ก จำกัด</t>
  </si>
  <si>
    <t>บริษัท ประกอบกิจการโทรคมนาคม ข จำกัด</t>
  </si>
  <si>
    <t>บริษัท ประกอบกิจการโทรคมนาคม ค จำกัด</t>
  </si>
  <si>
    <t>ค่าใช้จ่ายในการซื้อหรือเช่าบริการโทรคมนาคม....</t>
  </si>
  <si>
    <t>ข้อ 4. รายการและจำนวนค่าใช้จ่ายที่เกิดจากภารกิจด้านโทรคมนาคมเพื่อประโยชน์สาธารณะ (USO) (ตามมติ กสทช.)</t>
  </si>
  <si>
    <t>มีรายการและจำนวนค่าใช้จ่ายที่นำมาขอหักลดหย่อนเพิ่มเติม ระบุในเอกสารแนบ ข้อ 3. หน้า 2</t>
  </si>
  <si>
    <t>ตารางแสดงรายได้จากการประกอบกิจการโทรคมนาคม สำหรับการนำส่งค่า USO โทรคมนาคม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</si>
</sst>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[$-1070000]d/m/yy;@"/>
  </numFmts>
  <fonts count="16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4"/>
      <color theme="1"/>
      <name val="BrowalliaUPC"/>
      <family val="2"/>
    </font>
    <font>
      <b/>
      <sz val="16"/>
      <color theme="1"/>
      <name val="BrowalliaUPC"/>
      <family val="2"/>
    </font>
    <font>
      <b/>
      <sz val="14"/>
      <color theme="1"/>
      <name val="BrowalliaUPC"/>
      <family val="2"/>
    </font>
    <font>
      <b/>
      <sz val="13"/>
      <color theme="1"/>
      <name val="BrowalliaUPC"/>
      <family val="2"/>
    </font>
    <font>
      <sz val="13"/>
      <color theme="1"/>
      <name val="BrowalliaUPC"/>
      <family val="2"/>
    </font>
    <font>
      <b/>
      <sz val="9"/>
      <color indexed="81"/>
      <name val="Tahoma"/>
      <family val="2"/>
    </font>
    <font>
      <b/>
      <sz val="13"/>
      <color indexed="81"/>
      <name val="BrowalliaUPC"/>
      <family val="2"/>
    </font>
    <font>
      <sz val="9"/>
      <color indexed="81"/>
      <name val="Tahoma"/>
      <family val="2"/>
    </font>
    <font>
      <sz val="13"/>
      <color indexed="81"/>
      <name val="Webdings"/>
      <family val="1"/>
      <charset val="2"/>
    </font>
    <font>
      <i/>
      <sz val="13"/>
      <color theme="1"/>
      <name val="BrowalliaUPC"/>
      <family val="2"/>
    </font>
    <font>
      <sz val="12"/>
      <color theme="1"/>
      <name val="BrowalliaUPC"/>
      <family val="2"/>
    </font>
    <font>
      <sz val="13"/>
      <name val="BrowalliaUPC"/>
      <family val="2"/>
    </font>
    <font>
      <b/>
      <sz val="13"/>
      <name val="BrowalliaUPC"/>
      <family val="2"/>
    </font>
    <font>
      <sz val="14"/>
      <name val="BrowalliaUPC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0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0" tint="-0.24994659260841701"/>
      </top>
      <bottom style="thin">
        <color indexed="64"/>
      </bottom>
      <diagonal/>
    </border>
    <border>
      <left/>
      <right/>
      <top style="thin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theme="0" tint="-0.24994659260841701"/>
      </bottom>
      <diagonal/>
    </border>
    <border>
      <left style="thick">
        <color indexed="64"/>
      </left>
      <right style="thick">
        <color indexed="64"/>
      </right>
      <top style="thin">
        <color theme="0" tint="-0.24994659260841701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theme="0" tint="-0.24994659260841701"/>
      </bottom>
      <diagonal/>
    </border>
    <border>
      <left/>
      <right style="thick">
        <color indexed="64"/>
      </right>
      <top style="thick">
        <color indexed="64"/>
      </top>
      <bottom style="thin">
        <color theme="0" tint="-0.24994659260841701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ck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ck">
        <color indexed="64"/>
      </top>
      <bottom style="thin">
        <color theme="0" tint="-0.24994659260841701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theme="0" tint="-0.24994659260841701"/>
      </top>
      <bottom style="medium">
        <color indexed="64"/>
      </bottom>
      <diagonal/>
    </border>
    <border>
      <left/>
      <right/>
      <top style="thin">
        <color theme="0" tint="-0.24994659260841701"/>
      </top>
      <bottom style="medium">
        <color indexed="64"/>
      </bottom>
      <diagonal/>
    </border>
    <border>
      <left/>
      <right style="thick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/>
      <right style="thick">
        <color indexed="64"/>
      </right>
      <top style="thin">
        <color indexed="64"/>
      </top>
      <bottom style="thin">
        <color theme="0" tint="-0.24994659260841701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theme="0" tint="-0.24994659260841701"/>
      </bottom>
      <diagonal/>
    </border>
    <border>
      <left/>
      <right style="thick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thick">
        <color indexed="64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theme="0" tint="-0.24994659260841701"/>
      </top>
      <bottom/>
      <diagonal/>
    </border>
    <border>
      <left/>
      <right style="thick">
        <color indexed="64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theme="0" tint="-0.24994659260841701"/>
      </top>
      <bottom/>
      <diagonal/>
    </border>
    <border>
      <left/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/>
      <diagonal/>
    </border>
    <border>
      <left/>
      <right style="thin">
        <color indexed="64"/>
      </right>
      <top style="thin">
        <color theme="0" tint="-0.2499465926084170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24994659260841701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49">
    <xf numFmtId="0" fontId="0" fillId="0" borderId="0" xfId="0"/>
    <xf numFmtId="0" fontId="2" fillId="0" borderId="0" xfId="0" applyFont="1"/>
    <xf numFmtId="0" fontId="6" fillId="0" borderId="0" xfId="0" applyFont="1"/>
    <xf numFmtId="0" fontId="5" fillId="0" borderId="0" xfId="0" applyFont="1" applyAlignment="1">
      <alignment horizontal="left" indent="1"/>
    </xf>
    <xf numFmtId="0" fontId="5" fillId="0" borderId="0" xfId="0" applyFont="1" applyAlignment="1">
      <alignment horizontal="left" vertical="top" wrapText="1"/>
    </xf>
    <xf numFmtId="164" fontId="5" fillId="0" borderId="0" xfId="1" applyFont="1" applyFill="1" applyBorder="1" applyAlignment="1" applyProtection="1">
      <alignment horizontal="center" vertical="top" wrapText="1"/>
    </xf>
    <xf numFmtId="0" fontId="6" fillId="2" borderId="7" xfId="0" applyFont="1" applyFill="1" applyBorder="1" applyAlignment="1">
      <alignment horizontal="center" vertical="top" wrapText="1"/>
    </xf>
    <xf numFmtId="0" fontId="6" fillId="0" borderId="0" xfId="0" applyFont="1" applyAlignment="1">
      <alignment horizontal="left" indent="1"/>
    </xf>
    <xf numFmtId="0" fontId="6" fillId="2" borderId="21" xfId="0" applyFont="1" applyFill="1" applyBorder="1" applyAlignment="1">
      <alignment horizontal="center" vertical="top" wrapText="1"/>
    </xf>
    <xf numFmtId="49" fontId="6" fillId="2" borderId="2" xfId="0" applyNumberFormat="1" applyFont="1" applyFill="1" applyBorder="1" applyAlignment="1">
      <alignment horizontal="center" vertical="top" wrapText="1"/>
    </xf>
    <xf numFmtId="49" fontId="6" fillId="2" borderId="10" xfId="0" applyNumberFormat="1" applyFont="1" applyFill="1" applyBorder="1" applyAlignment="1">
      <alignment horizontal="center" vertical="top" wrapText="1"/>
    </xf>
    <xf numFmtId="49" fontId="6" fillId="2" borderId="16" xfId="0" applyNumberFormat="1" applyFont="1" applyFill="1" applyBorder="1" applyAlignment="1">
      <alignment horizontal="center" vertical="top" wrapText="1"/>
    </xf>
    <xf numFmtId="49" fontId="6" fillId="2" borderId="3" xfId="0" applyNumberFormat="1" applyFont="1" applyFill="1" applyBorder="1" applyAlignment="1">
      <alignment horizontal="center" vertical="top" wrapText="1"/>
    </xf>
    <xf numFmtId="49" fontId="6" fillId="2" borderId="15" xfId="0" applyNumberFormat="1" applyFont="1" applyFill="1" applyBorder="1" applyAlignment="1">
      <alignment horizontal="center" vertical="top" wrapText="1"/>
    </xf>
    <xf numFmtId="49" fontId="6" fillId="2" borderId="6" xfId="0" applyNumberFormat="1" applyFont="1" applyFill="1" applyBorder="1" applyAlignment="1">
      <alignment horizontal="center" vertical="top" wrapText="1"/>
    </xf>
    <xf numFmtId="49" fontId="6" fillId="2" borderId="23" xfId="0" applyNumberFormat="1" applyFont="1" applyFill="1" applyBorder="1" applyAlignment="1">
      <alignment horizontal="center" vertical="top" wrapText="1"/>
    </xf>
    <xf numFmtId="164" fontId="5" fillId="0" borderId="17" xfId="1" applyFont="1" applyFill="1" applyBorder="1" applyAlignment="1" applyProtection="1">
      <alignment horizontal="center" vertical="top" wrapText="1"/>
    </xf>
    <xf numFmtId="164" fontId="6" fillId="2" borderId="2" xfId="1" applyFont="1" applyFill="1" applyBorder="1" applyAlignment="1" applyProtection="1">
      <alignment vertical="top"/>
    </xf>
    <xf numFmtId="164" fontId="6" fillId="2" borderId="15" xfId="1" applyFont="1" applyFill="1" applyBorder="1" applyAlignment="1" applyProtection="1">
      <alignment vertical="top"/>
    </xf>
    <xf numFmtId="164" fontId="5" fillId="3" borderId="2" xfId="1" applyFont="1" applyFill="1" applyBorder="1" applyAlignment="1" applyProtection="1">
      <alignment horizontal="center" vertical="top" wrapText="1"/>
    </xf>
    <xf numFmtId="49" fontId="5" fillId="3" borderId="3" xfId="0" applyNumberFormat="1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top" wrapText="1"/>
    </xf>
    <xf numFmtId="165" fontId="6" fillId="2" borderId="22" xfId="0" applyNumberFormat="1" applyFont="1" applyFill="1" applyBorder="1" applyAlignment="1" applyProtection="1">
      <alignment horizontal="left" vertical="center" indent="1"/>
      <protection locked="0"/>
    </xf>
    <xf numFmtId="164" fontId="5" fillId="3" borderId="15" xfId="1" applyFont="1" applyFill="1" applyBorder="1" applyAlignment="1" applyProtection="1">
      <alignment horizontal="center" vertical="top" wrapText="1"/>
    </xf>
    <xf numFmtId="0" fontId="4" fillId="0" borderId="0" xfId="0" applyFont="1" applyAlignment="1">
      <alignment vertical="center"/>
    </xf>
    <xf numFmtId="0" fontId="5" fillId="0" borderId="24" xfId="0" applyFont="1" applyBorder="1" applyAlignment="1" applyProtection="1">
      <alignment horizontal="center" vertical="top" wrapText="1"/>
      <protection locked="0"/>
    </xf>
    <xf numFmtId="0" fontId="2" fillId="0" borderId="28" xfId="0" applyFont="1" applyBorder="1" applyAlignment="1" applyProtection="1">
      <alignment horizontal="left"/>
      <protection locked="0"/>
    </xf>
    <xf numFmtId="0" fontId="2" fillId="0" borderId="29" xfId="0" applyFont="1" applyBorder="1" applyAlignment="1" applyProtection="1">
      <alignment horizontal="left"/>
      <protection locked="0"/>
    </xf>
    <xf numFmtId="164" fontId="6" fillId="0" borderId="28" xfId="1" applyFont="1" applyFill="1" applyBorder="1" applyAlignment="1" applyProtection="1">
      <alignment vertical="top"/>
      <protection locked="0"/>
    </xf>
    <xf numFmtId="164" fontId="6" fillId="0" borderId="47" xfId="1" applyFont="1" applyFill="1" applyBorder="1" applyAlignment="1" applyProtection="1">
      <alignment vertical="top"/>
      <protection locked="0"/>
    </xf>
    <xf numFmtId="164" fontId="6" fillId="0" borderId="33" xfId="1" applyFont="1" applyFill="1" applyBorder="1" applyAlignment="1" applyProtection="1">
      <alignment vertical="top"/>
      <protection locked="0"/>
    </xf>
    <xf numFmtId="0" fontId="6" fillId="0" borderId="0" xfId="0" applyFont="1" applyAlignment="1">
      <alignment horizontal="right"/>
    </xf>
    <xf numFmtId="0" fontId="6" fillId="2" borderId="3" xfId="0" applyFont="1" applyFill="1" applyBorder="1" applyAlignment="1">
      <alignment horizontal="left" vertical="top" wrapText="1"/>
    </xf>
    <xf numFmtId="0" fontId="6" fillId="2" borderId="4" xfId="0" applyFont="1" applyFill="1" applyBorder="1" applyAlignment="1">
      <alignment horizontal="left" vertical="top" wrapText="1"/>
    </xf>
    <xf numFmtId="0" fontId="6" fillId="2" borderId="5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164" fontId="5" fillId="3" borderId="2" xfId="1" applyFont="1" applyFill="1" applyBorder="1" applyAlignment="1" applyProtection="1">
      <alignment horizontal="center" vertical="center" wrapText="1"/>
    </xf>
    <xf numFmtId="164" fontId="6" fillId="2" borderId="2" xfId="1" applyFont="1" applyFill="1" applyBorder="1" applyAlignment="1" applyProtection="1">
      <alignment horizontal="center" vertical="center" wrapText="1"/>
    </xf>
    <xf numFmtId="164" fontId="6" fillId="2" borderId="15" xfId="1" applyFont="1" applyFill="1" applyBorder="1" applyAlignment="1" applyProtection="1">
      <alignment horizontal="center" vertical="center" wrapText="1"/>
    </xf>
    <xf numFmtId="164" fontId="6" fillId="2" borderId="9" xfId="1" applyFont="1" applyFill="1" applyBorder="1" applyAlignment="1" applyProtection="1">
      <alignment horizontal="center" vertical="center" wrapText="1"/>
    </xf>
    <xf numFmtId="164" fontId="6" fillId="2" borderId="15" xfId="1" applyFont="1" applyFill="1" applyBorder="1" applyAlignment="1" applyProtection="1">
      <alignment horizontal="right" vertical="top"/>
    </xf>
    <xf numFmtId="0" fontId="6" fillId="0" borderId="24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left" vertical="top" wrapText="1"/>
      <protection locked="0"/>
    </xf>
    <xf numFmtId="0" fontId="12" fillId="0" borderId="0" xfId="0" applyFont="1" applyAlignment="1">
      <alignment horizontal="left" vertical="top"/>
    </xf>
    <xf numFmtId="0" fontId="5" fillId="0" borderId="0" xfId="0" applyFont="1" applyAlignment="1">
      <alignment vertical="top"/>
    </xf>
    <xf numFmtId="0" fontId="5" fillId="0" borderId="17" xfId="0" applyFont="1" applyBorder="1" applyAlignment="1">
      <alignment horizontal="left" vertical="top" wrapText="1"/>
    </xf>
    <xf numFmtId="0" fontId="6" fillId="0" borderId="0" xfId="0" applyFont="1" applyAlignment="1">
      <alignment horizontal="left" indent="7"/>
    </xf>
    <xf numFmtId="164" fontId="6" fillId="0" borderId="2" xfId="1" applyFont="1" applyFill="1" applyBorder="1" applyAlignment="1" applyProtection="1">
      <alignment horizontal="center" vertical="top" wrapText="1"/>
      <protection locked="0"/>
    </xf>
    <xf numFmtId="164" fontId="6" fillId="0" borderId="10" xfId="1" applyFont="1" applyFill="1" applyBorder="1" applyAlignment="1" applyProtection="1">
      <alignment horizontal="center" vertical="top" wrapText="1"/>
      <protection locked="0"/>
    </xf>
    <xf numFmtId="164" fontId="5" fillId="3" borderId="51" xfId="0" applyNumberFormat="1" applyFont="1" applyFill="1" applyBorder="1" applyAlignment="1">
      <alignment vertical="center" wrapText="1"/>
    </xf>
    <xf numFmtId="0" fontId="2" fillId="0" borderId="26" xfId="0" applyFont="1" applyBorder="1"/>
    <xf numFmtId="164" fontId="6" fillId="2" borderId="10" xfId="1" applyFont="1" applyFill="1" applyBorder="1" applyAlignment="1" applyProtection="1">
      <alignment vertical="center" wrapText="1"/>
    </xf>
    <xf numFmtId="164" fontId="6" fillId="2" borderId="2" xfId="1" applyFont="1" applyFill="1" applyBorder="1" applyAlignment="1" applyProtection="1">
      <alignment vertical="center" wrapText="1"/>
    </xf>
    <xf numFmtId="0" fontId="6" fillId="0" borderId="67" xfId="0" applyFont="1" applyBorder="1" applyAlignment="1" applyProtection="1">
      <alignment horizontal="left" vertical="top" wrapText="1"/>
      <protection locked="0"/>
    </xf>
    <xf numFmtId="0" fontId="6" fillId="0" borderId="68" xfId="0" applyFont="1" applyBorder="1" applyAlignment="1" applyProtection="1">
      <alignment horizontal="left" vertical="top" wrapText="1"/>
      <protection locked="0"/>
    </xf>
    <xf numFmtId="164" fontId="6" fillId="0" borderId="69" xfId="1" applyFont="1" applyFill="1" applyBorder="1" applyAlignment="1" applyProtection="1">
      <alignment vertical="top"/>
      <protection locked="0"/>
    </xf>
    <xf numFmtId="164" fontId="6" fillId="0" borderId="80" xfId="1" applyFont="1" applyFill="1" applyBorder="1" applyAlignment="1" applyProtection="1">
      <alignment vertical="top"/>
      <protection locked="0"/>
    </xf>
    <xf numFmtId="164" fontId="5" fillId="3" borderId="73" xfId="1" applyFont="1" applyFill="1" applyBorder="1" applyAlignment="1" applyProtection="1">
      <alignment horizontal="center" vertical="top" wrapText="1"/>
    </xf>
    <xf numFmtId="0" fontId="6" fillId="0" borderId="27" xfId="0" applyFont="1" applyBorder="1"/>
    <xf numFmtId="0" fontId="6" fillId="0" borderId="19" xfId="0" applyFont="1" applyBorder="1" applyAlignment="1" applyProtection="1">
      <alignment horizontal="left" vertical="top" wrapText="1"/>
      <protection locked="0"/>
    </xf>
    <xf numFmtId="0" fontId="6" fillId="0" borderId="26" xfId="0" applyFont="1" applyBorder="1" applyAlignment="1">
      <alignment horizontal="left" indent="1"/>
    </xf>
    <xf numFmtId="0" fontId="6" fillId="0" borderId="50" xfId="0" applyFont="1" applyBorder="1" applyAlignment="1" applyProtection="1">
      <alignment horizontal="left" vertical="top" wrapText="1"/>
      <protection locked="0"/>
    </xf>
    <xf numFmtId="164" fontId="6" fillId="0" borderId="8" xfId="1" applyFont="1" applyFill="1" applyBorder="1" applyAlignment="1" applyProtection="1">
      <alignment vertical="top"/>
      <protection locked="0"/>
    </xf>
    <xf numFmtId="164" fontId="6" fillId="0" borderId="27" xfId="1" applyFont="1" applyFill="1" applyBorder="1" applyAlignment="1" applyProtection="1">
      <alignment vertical="top"/>
      <protection locked="0"/>
    </xf>
    <xf numFmtId="164" fontId="6" fillId="0" borderId="50" xfId="1" applyFont="1" applyFill="1" applyBorder="1" applyAlignment="1" applyProtection="1">
      <alignment vertical="top"/>
      <protection locked="0"/>
    </xf>
    <xf numFmtId="0" fontId="6" fillId="0" borderId="23" xfId="0" applyFont="1" applyBorder="1"/>
    <xf numFmtId="164" fontId="6" fillId="0" borderId="14" xfId="1" applyFont="1" applyFill="1" applyBorder="1" applyAlignment="1" applyProtection="1">
      <alignment vertical="top"/>
      <protection locked="0"/>
    </xf>
    <xf numFmtId="0" fontId="6" fillId="0" borderId="82" xfId="0" applyFont="1" applyBorder="1" applyAlignment="1" applyProtection="1">
      <alignment horizontal="center" vertical="top"/>
      <protection locked="0"/>
    </xf>
    <xf numFmtId="0" fontId="6" fillId="0" borderId="83" xfId="0" applyFont="1" applyBorder="1" applyAlignment="1" applyProtection="1">
      <alignment horizontal="center" vertical="top"/>
      <protection locked="0"/>
    </xf>
    <xf numFmtId="164" fontId="6" fillId="0" borderId="9" xfId="1" applyFont="1" applyFill="1" applyBorder="1" applyAlignment="1" applyProtection="1">
      <alignment vertical="top"/>
      <protection locked="0"/>
    </xf>
    <xf numFmtId="164" fontId="6" fillId="0" borderId="25" xfId="0" applyNumberFormat="1" applyFont="1" applyBorder="1" applyAlignment="1" applyProtection="1">
      <alignment horizontal="left" vertical="top" wrapText="1"/>
      <protection locked="0"/>
    </xf>
    <xf numFmtId="164" fontId="6" fillId="0" borderId="9" xfId="0" applyNumberFormat="1" applyFont="1" applyBorder="1" applyAlignment="1" applyProtection="1">
      <alignment horizontal="left" vertical="top" wrapText="1"/>
      <protection locked="0"/>
    </xf>
    <xf numFmtId="164" fontId="6" fillId="0" borderId="25" xfId="1" applyFont="1" applyFill="1" applyBorder="1" applyAlignment="1" applyProtection="1">
      <alignment vertical="top"/>
      <protection locked="0"/>
    </xf>
    <xf numFmtId="164" fontId="6" fillId="0" borderId="23" xfId="0" applyNumberFormat="1" applyFont="1" applyBorder="1" applyAlignment="1" applyProtection="1">
      <alignment horizontal="left" vertical="top" wrapText="1"/>
      <protection locked="0"/>
    </xf>
    <xf numFmtId="165" fontId="5" fillId="4" borderId="1" xfId="0" applyNumberFormat="1" applyFont="1" applyFill="1" applyBorder="1" applyAlignment="1" applyProtection="1">
      <alignment horizontal="center" vertical="center"/>
      <protection locked="0"/>
    </xf>
    <xf numFmtId="0" fontId="5" fillId="5" borderId="10" xfId="0" applyFont="1" applyFill="1" applyBorder="1" applyAlignment="1">
      <alignment horizontal="center" vertical="top" wrapText="1"/>
    </xf>
    <xf numFmtId="0" fontId="5" fillId="5" borderId="2" xfId="0" applyFont="1" applyFill="1" applyBorder="1" applyAlignment="1">
      <alignment horizontal="center" vertical="top" wrapText="1"/>
    </xf>
    <xf numFmtId="0" fontId="5" fillId="5" borderId="23" xfId="0" applyFont="1" applyFill="1" applyBorder="1" applyAlignment="1">
      <alignment horizontal="center" vertical="top" wrapText="1"/>
    </xf>
    <xf numFmtId="0" fontId="5" fillId="5" borderId="61" xfId="0" applyFont="1" applyFill="1" applyBorder="1" applyAlignment="1">
      <alignment horizontal="center" vertical="top" wrapText="1"/>
    </xf>
    <xf numFmtId="0" fontId="5" fillId="5" borderId="21" xfId="0" applyFont="1" applyFill="1" applyBorder="1" applyAlignment="1">
      <alignment horizontal="center" vertical="top" wrapText="1"/>
    </xf>
    <xf numFmtId="0" fontId="5" fillId="5" borderId="1" xfId="0" applyFont="1" applyFill="1" applyBorder="1" applyAlignment="1">
      <alignment horizontal="center" vertical="top" wrapText="1"/>
    </xf>
    <xf numFmtId="0" fontId="5" fillId="5" borderId="22" xfId="0" applyFont="1" applyFill="1" applyBorder="1" applyAlignment="1">
      <alignment horizontal="center" vertical="top" wrapText="1"/>
    </xf>
    <xf numFmtId="0" fontId="5" fillId="5" borderId="15" xfId="0" applyFont="1" applyFill="1" applyBorder="1" applyAlignment="1">
      <alignment horizontal="center" vertical="top" wrapText="1"/>
    </xf>
    <xf numFmtId="0" fontId="13" fillId="0" borderId="0" xfId="0" applyFont="1" applyAlignment="1">
      <alignment horizontal="left" indent="1"/>
    </xf>
    <xf numFmtId="0" fontId="15" fillId="0" borderId="0" xfId="0" applyFont="1"/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55" xfId="0" applyFont="1" applyBorder="1" applyAlignment="1" applyProtection="1">
      <alignment vertical="top" wrapText="1"/>
      <protection locked="0"/>
    </xf>
    <xf numFmtId="164" fontId="6" fillId="0" borderId="79" xfId="1" applyFont="1" applyFill="1" applyBorder="1" applyAlignment="1" applyProtection="1">
      <alignment vertical="top"/>
      <protection locked="0"/>
    </xf>
    <xf numFmtId="0" fontId="6" fillId="0" borderId="77" xfId="0" applyFont="1" applyBorder="1" applyAlignment="1" applyProtection="1">
      <alignment vertical="top" wrapText="1"/>
      <protection locked="0"/>
    </xf>
    <xf numFmtId="0" fontId="2" fillId="0" borderId="88" xfId="0" applyFont="1" applyBorder="1" applyAlignment="1" applyProtection="1">
      <alignment horizontal="left"/>
      <protection locked="0"/>
    </xf>
    <xf numFmtId="0" fontId="2" fillId="0" borderId="89" xfId="0" applyFont="1" applyBorder="1" applyAlignment="1" applyProtection="1">
      <alignment horizontal="left"/>
      <protection locked="0"/>
    </xf>
    <xf numFmtId="0" fontId="6" fillId="0" borderId="51" xfId="0" applyFont="1" applyBorder="1" applyAlignment="1" applyProtection="1">
      <alignment horizontal="center" vertical="center" wrapText="1"/>
      <protection locked="0"/>
    </xf>
    <xf numFmtId="164" fontId="6" fillId="0" borderId="88" xfId="1" applyFont="1" applyFill="1" applyBorder="1" applyAlignment="1" applyProtection="1">
      <alignment vertical="top"/>
      <protection locked="0"/>
    </xf>
    <xf numFmtId="164" fontId="6" fillId="0" borderId="98" xfId="1" applyFont="1" applyFill="1" applyBorder="1" applyAlignment="1" applyProtection="1">
      <alignment vertical="top"/>
      <protection locked="0"/>
    </xf>
    <xf numFmtId="164" fontId="6" fillId="0" borderId="99" xfId="1" applyFont="1" applyFill="1" applyBorder="1" applyAlignment="1" applyProtection="1">
      <alignment vertical="top"/>
      <protection locked="0"/>
    </xf>
    <xf numFmtId="164" fontId="6" fillId="0" borderId="89" xfId="1" applyFont="1" applyFill="1" applyBorder="1" applyAlignment="1" applyProtection="1">
      <alignment vertical="top"/>
      <protection locked="0"/>
    </xf>
    <xf numFmtId="164" fontId="6" fillId="0" borderId="88" xfId="0" applyNumberFormat="1" applyFont="1" applyBorder="1" applyAlignment="1" applyProtection="1">
      <alignment horizontal="left" vertical="top" wrapText="1"/>
      <protection locked="0"/>
    </xf>
    <xf numFmtId="164" fontId="6" fillId="0" borderId="89" xfId="0" applyNumberFormat="1" applyFont="1" applyBorder="1" applyAlignment="1" applyProtection="1">
      <alignment horizontal="left" vertical="top" wrapText="1"/>
      <protection locked="0"/>
    </xf>
    <xf numFmtId="164" fontId="6" fillId="0" borderId="51" xfId="1" applyFont="1" applyFill="1" applyBorder="1" applyAlignment="1" applyProtection="1">
      <alignment vertical="top"/>
      <protection locked="0"/>
    </xf>
    <xf numFmtId="0" fontId="5" fillId="0" borderId="51" xfId="0" applyFont="1" applyBorder="1" applyAlignment="1" applyProtection="1">
      <alignment horizontal="center" vertical="top" wrapText="1"/>
      <protection locked="0"/>
    </xf>
    <xf numFmtId="0" fontId="2" fillId="0" borderId="0" xfId="0" applyFon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5" fillId="0" borderId="0" xfId="0" applyFont="1" applyAlignment="1" applyProtection="1">
      <alignment horizontal="left" indent="1"/>
      <protection locked="0"/>
    </xf>
    <xf numFmtId="0" fontId="6" fillId="2" borderId="21" xfId="0" applyFont="1" applyFill="1" applyBorder="1" applyAlignment="1" applyProtection="1">
      <alignment horizontal="center" vertical="top" wrapText="1"/>
      <protection locked="0"/>
    </xf>
    <xf numFmtId="49" fontId="6" fillId="2" borderId="23" xfId="0" applyNumberFormat="1" applyFont="1" applyFill="1" applyBorder="1" applyAlignment="1" applyProtection="1">
      <alignment horizontal="center" vertical="top" wrapText="1"/>
      <protection locked="0"/>
    </xf>
    <xf numFmtId="49" fontId="6" fillId="2" borderId="15" xfId="0" applyNumberFormat="1" applyFont="1" applyFill="1" applyBorder="1" applyAlignment="1" applyProtection="1">
      <alignment horizontal="center" vertical="top" wrapText="1"/>
      <protection locked="0"/>
    </xf>
    <xf numFmtId="0" fontId="6" fillId="2" borderId="4" xfId="0" applyFont="1" applyFill="1" applyBorder="1" applyAlignment="1" applyProtection="1">
      <alignment horizontal="left" vertical="top" wrapText="1"/>
      <protection locked="0"/>
    </xf>
    <xf numFmtId="0" fontId="6" fillId="0" borderId="85" xfId="0" applyFont="1" applyBorder="1" applyProtection="1"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164" fontId="5" fillId="0" borderId="84" xfId="1" applyFont="1" applyFill="1" applyBorder="1" applyAlignment="1" applyProtection="1">
      <alignment horizontal="center" vertical="top" wrapText="1"/>
      <protection locked="0"/>
    </xf>
    <xf numFmtId="0" fontId="12" fillId="0" borderId="0" xfId="0" applyFont="1" applyAlignment="1" applyProtection="1">
      <alignment horizontal="left" vertical="top"/>
      <protection locked="0"/>
    </xf>
    <xf numFmtId="0" fontId="12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 indent="1"/>
      <protection locked="0"/>
    </xf>
    <xf numFmtId="0" fontId="15" fillId="0" borderId="0" xfId="0" applyFont="1" applyProtection="1">
      <protection locked="0"/>
    </xf>
    <xf numFmtId="0" fontId="6" fillId="0" borderId="0" xfId="0" applyFont="1" applyAlignment="1" applyProtection="1">
      <alignment horizontal="right"/>
      <protection locked="0"/>
    </xf>
    <xf numFmtId="0" fontId="2" fillId="0" borderId="26" xfId="0" applyFont="1" applyBorder="1" applyProtection="1">
      <protection locked="0"/>
    </xf>
    <xf numFmtId="0" fontId="6" fillId="0" borderId="0" xfId="0" applyFont="1" applyAlignment="1" applyProtection="1">
      <alignment horizontal="left" indent="7"/>
      <protection locked="0"/>
    </xf>
    <xf numFmtId="0" fontId="5" fillId="5" borderId="21" xfId="0" applyFont="1" applyFill="1" applyBorder="1" applyAlignment="1" applyProtection="1">
      <alignment horizontal="center" vertical="top" wrapText="1"/>
      <protection locked="0"/>
    </xf>
    <xf numFmtId="0" fontId="5" fillId="5" borderId="1" xfId="0" applyFont="1" applyFill="1" applyBorder="1" applyAlignment="1" applyProtection="1">
      <alignment horizontal="center" vertical="top" wrapText="1"/>
      <protection locked="0"/>
    </xf>
    <xf numFmtId="0" fontId="5" fillId="5" borderId="22" xfId="0" applyFont="1" applyFill="1" applyBorder="1" applyAlignment="1" applyProtection="1">
      <alignment horizontal="center" vertical="top" wrapText="1"/>
      <protection locked="0"/>
    </xf>
    <xf numFmtId="0" fontId="5" fillId="5" borderId="15" xfId="0" applyFont="1" applyFill="1" applyBorder="1" applyAlignment="1" applyProtection="1">
      <alignment horizontal="center" vertical="top" wrapText="1"/>
      <protection locked="0"/>
    </xf>
    <xf numFmtId="0" fontId="6" fillId="0" borderId="27" xfId="0" applyFont="1" applyBorder="1" applyProtection="1">
      <protection locked="0"/>
    </xf>
    <xf numFmtId="0" fontId="6" fillId="0" borderId="23" xfId="0" applyFont="1" applyBorder="1" applyProtection="1"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164" fontId="5" fillId="0" borderId="0" xfId="1" applyFont="1" applyFill="1" applyBorder="1" applyAlignment="1" applyProtection="1">
      <alignment horizontal="center" vertical="top" wrapText="1"/>
      <protection locked="0"/>
    </xf>
    <xf numFmtId="0" fontId="6" fillId="0" borderId="17" xfId="0" applyFont="1" applyBorder="1" applyAlignment="1" applyProtection="1">
      <alignment horizontal="left" indent="1"/>
      <protection locked="0"/>
    </xf>
    <xf numFmtId="0" fontId="6" fillId="0" borderId="0" xfId="0" applyFont="1" applyAlignment="1" applyProtection="1">
      <alignment horizontal="left" indent="1"/>
      <protection locked="0"/>
    </xf>
    <xf numFmtId="0" fontId="5" fillId="5" borderId="10" xfId="0" applyFont="1" applyFill="1" applyBorder="1" applyAlignment="1" applyProtection="1">
      <alignment horizontal="center" vertical="top" wrapText="1"/>
      <protection locked="0"/>
    </xf>
    <xf numFmtId="165" fontId="5" fillId="4" borderId="1" xfId="0" applyNumberFormat="1" applyFont="1" applyFill="1" applyBorder="1" applyAlignment="1">
      <alignment horizontal="center" vertical="center"/>
    </xf>
    <xf numFmtId="165" fontId="6" fillId="2" borderId="22" xfId="0" applyNumberFormat="1" applyFont="1" applyFill="1" applyBorder="1" applyAlignment="1">
      <alignment horizontal="left" vertical="center" indent="1"/>
    </xf>
    <xf numFmtId="0" fontId="6" fillId="0" borderId="43" xfId="0" applyFont="1" applyBorder="1" applyAlignment="1">
      <alignment vertical="top"/>
    </xf>
    <xf numFmtId="164" fontId="6" fillId="2" borderId="51" xfId="1" applyFont="1" applyFill="1" applyBorder="1" applyAlignment="1" applyProtection="1">
      <alignment horizontal="center" vertical="center" wrapText="1"/>
    </xf>
    <xf numFmtId="164" fontId="5" fillId="3" borderId="10" xfId="1" applyFont="1" applyFill="1" applyBorder="1" applyAlignment="1" applyProtection="1">
      <alignment horizontal="center" vertical="center" wrapText="1"/>
    </xf>
    <xf numFmtId="164" fontId="5" fillId="3" borderId="51" xfId="1" applyFont="1" applyFill="1" applyBorder="1" applyAlignment="1" applyProtection="1">
      <alignment horizontal="center" vertical="center" wrapText="1"/>
    </xf>
    <xf numFmtId="0" fontId="5" fillId="3" borderId="21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3" borderId="22" xfId="0" applyFont="1" applyFill="1" applyBorder="1" applyAlignment="1">
      <alignment horizontal="center" vertical="top" wrapText="1"/>
    </xf>
    <xf numFmtId="0" fontId="5" fillId="5" borderId="26" xfId="0" applyFont="1" applyFill="1" applyBorder="1" applyAlignment="1">
      <alignment horizontal="center" vertical="center" wrapText="1"/>
    </xf>
    <xf numFmtId="0" fontId="5" fillId="5" borderId="27" xfId="0" applyFont="1" applyFill="1" applyBorder="1" applyAlignment="1">
      <alignment horizontal="center" vertical="center" wrapText="1"/>
    </xf>
    <xf numFmtId="0" fontId="5" fillId="5" borderId="16" xfId="0" applyFont="1" applyFill="1" applyBorder="1" applyAlignment="1">
      <alignment horizontal="center" vertical="center" wrapText="1"/>
    </xf>
    <xf numFmtId="0" fontId="5" fillId="5" borderId="17" xfId="0" applyFont="1" applyFill="1" applyBorder="1" applyAlignment="1">
      <alignment horizontal="center" vertical="center" wrapText="1"/>
    </xf>
    <xf numFmtId="0" fontId="5" fillId="5" borderId="18" xfId="0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5" fillId="5" borderId="23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left" vertical="top" wrapText="1" indent="1"/>
    </xf>
    <xf numFmtId="0" fontId="11" fillId="2" borderId="1" xfId="0" applyFont="1" applyFill="1" applyBorder="1" applyAlignment="1">
      <alignment horizontal="left" vertical="top" wrapText="1" indent="1"/>
    </xf>
    <xf numFmtId="0" fontId="11" fillId="2" borderId="22" xfId="0" applyFont="1" applyFill="1" applyBorder="1" applyAlignment="1">
      <alignment horizontal="left" vertical="top" wrapText="1" indent="1"/>
    </xf>
    <xf numFmtId="0" fontId="6" fillId="0" borderId="85" xfId="0" applyFont="1" applyBorder="1" applyAlignment="1" applyProtection="1">
      <alignment horizontal="left" vertical="top" wrapText="1"/>
      <protection locked="0"/>
    </xf>
    <xf numFmtId="0" fontId="6" fillId="0" borderId="92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4" borderId="3" xfId="0" applyFont="1" applyFill="1" applyBorder="1" applyAlignment="1">
      <alignment horizontal="left" vertical="top" wrapText="1" indent="1"/>
    </xf>
    <xf numFmtId="0" fontId="5" fillId="4" borderId="4" xfId="0" applyFont="1" applyFill="1" applyBorder="1" applyAlignment="1">
      <alignment horizontal="left" vertical="top" wrapText="1" indent="1"/>
    </xf>
    <xf numFmtId="0" fontId="5" fillId="4" borderId="5" xfId="0" applyFont="1" applyFill="1" applyBorder="1" applyAlignment="1">
      <alignment horizontal="left" vertical="top" wrapText="1" indent="1"/>
    </xf>
    <xf numFmtId="0" fontId="5" fillId="5" borderId="16" xfId="0" applyFont="1" applyFill="1" applyBorder="1" applyAlignment="1">
      <alignment horizontal="center" vertical="top" wrapText="1"/>
    </xf>
    <xf numFmtId="0" fontId="5" fillId="5" borderId="17" xfId="0" applyFont="1" applyFill="1" applyBorder="1" applyAlignment="1">
      <alignment horizontal="center" vertical="top" wrapText="1"/>
    </xf>
    <xf numFmtId="0" fontId="5" fillId="5" borderId="18" xfId="0" applyFont="1" applyFill="1" applyBorder="1" applyAlignment="1">
      <alignment horizontal="center" vertical="top" wrapText="1"/>
    </xf>
    <xf numFmtId="0" fontId="5" fillId="5" borderId="26" xfId="0" applyFont="1" applyFill="1" applyBorder="1" applyAlignment="1">
      <alignment horizontal="center" vertical="top" wrapText="1"/>
    </xf>
    <xf numFmtId="0" fontId="5" fillId="5" borderId="0" xfId="0" applyFont="1" applyFill="1" applyAlignment="1">
      <alignment horizontal="center" vertical="top" wrapText="1"/>
    </xf>
    <xf numFmtId="0" fontId="5" fillId="5" borderId="27" xfId="0" applyFont="1" applyFill="1" applyBorder="1" applyAlignment="1">
      <alignment horizontal="center" vertical="top" wrapText="1"/>
    </xf>
    <xf numFmtId="0" fontId="6" fillId="0" borderId="95" xfId="0" applyFont="1" applyBorder="1" applyAlignment="1" applyProtection="1">
      <alignment horizontal="left" vertical="top" wrapText="1"/>
      <protection locked="0"/>
    </xf>
    <xf numFmtId="0" fontId="6" fillId="0" borderId="96" xfId="0" applyFont="1" applyBorder="1" applyAlignment="1" applyProtection="1">
      <alignment horizontal="left" vertical="top" wrapText="1"/>
      <protection locked="0"/>
    </xf>
    <xf numFmtId="0" fontId="6" fillId="0" borderId="53" xfId="0" applyFont="1" applyBorder="1" applyAlignment="1" applyProtection="1">
      <alignment horizontal="left" vertical="top" wrapText="1"/>
      <protection locked="0"/>
    </xf>
    <xf numFmtId="0" fontId="5" fillId="4" borderId="3" xfId="0" applyFont="1" applyFill="1" applyBorder="1" applyAlignment="1">
      <alignment horizontal="left" vertical="top" indent="1"/>
    </xf>
    <xf numFmtId="0" fontId="5" fillId="4" borderId="4" xfId="0" applyFont="1" applyFill="1" applyBorder="1" applyAlignment="1">
      <alignment horizontal="left" vertical="top" indent="1"/>
    </xf>
    <xf numFmtId="0" fontId="5" fillId="4" borderId="17" xfId="0" applyFont="1" applyFill="1" applyBorder="1" applyAlignment="1">
      <alignment horizontal="left" vertical="top" indent="1"/>
    </xf>
    <xf numFmtId="0" fontId="5" fillId="4" borderId="18" xfId="0" applyFont="1" applyFill="1" applyBorder="1" applyAlignment="1">
      <alignment horizontal="left" vertical="top" indent="1"/>
    </xf>
    <xf numFmtId="0" fontId="5" fillId="3" borderId="3" xfId="0" applyFont="1" applyFill="1" applyBorder="1" applyAlignment="1">
      <alignment horizontal="center" vertical="top" wrapText="1"/>
    </xf>
    <xf numFmtId="0" fontId="5" fillId="3" borderId="4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center" vertical="top" wrapText="1"/>
    </xf>
    <xf numFmtId="0" fontId="6" fillId="2" borderId="16" xfId="0" applyFont="1" applyFill="1" applyBorder="1" applyAlignment="1">
      <alignment horizontal="left" vertical="top" wrapText="1" indent="1"/>
    </xf>
    <xf numFmtId="0" fontId="6" fillId="2" borderId="17" xfId="0" applyFont="1" applyFill="1" applyBorder="1" applyAlignment="1">
      <alignment horizontal="left" vertical="top" wrapText="1" indent="1"/>
    </xf>
    <xf numFmtId="49" fontId="6" fillId="0" borderId="102" xfId="0" applyNumberFormat="1" applyFont="1" applyBorder="1" applyAlignment="1" applyProtection="1">
      <alignment horizontal="left" vertical="top" wrapText="1" indent="1"/>
      <protection locked="0"/>
    </xf>
    <xf numFmtId="49" fontId="6" fillId="0" borderId="84" xfId="0" applyNumberFormat="1" applyFont="1" applyBorder="1" applyAlignment="1" applyProtection="1">
      <alignment horizontal="left" vertical="top" wrapText="1" indent="1"/>
      <protection locked="0"/>
    </xf>
    <xf numFmtId="49" fontId="6" fillId="0" borderId="103" xfId="0" applyNumberFormat="1" applyFont="1" applyBorder="1" applyAlignment="1" applyProtection="1">
      <alignment horizontal="left" vertical="top" wrapText="1" indent="1"/>
      <protection locked="0"/>
    </xf>
    <xf numFmtId="164" fontId="6" fillId="2" borderId="10" xfId="1" applyFont="1" applyFill="1" applyBorder="1" applyAlignment="1" applyProtection="1">
      <alignment horizontal="center" vertical="top"/>
    </xf>
    <xf numFmtId="164" fontId="6" fillId="2" borderId="15" xfId="1" applyFont="1" applyFill="1" applyBorder="1" applyAlignment="1" applyProtection="1">
      <alignment horizontal="center" vertical="top"/>
    </xf>
    <xf numFmtId="0" fontId="11" fillId="2" borderId="21" xfId="0" applyFont="1" applyFill="1" applyBorder="1" applyAlignment="1">
      <alignment horizontal="left" vertical="top" wrapText="1"/>
    </xf>
    <xf numFmtId="0" fontId="11" fillId="2" borderId="1" xfId="0" applyFont="1" applyFill="1" applyBorder="1" applyAlignment="1">
      <alignment horizontal="left" vertical="top" wrapText="1"/>
    </xf>
    <xf numFmtId="0" fontId="11" fillId="2" borderId="22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 indent="7"/>
    </xf>
    <xf numFmtId="0" fontId="5" fillId="5" borderId="3" xfId="0" applyFont="1" applyFill="1" applyBorder="1" applyAlignment="1">
      <alignment horizontal="center" vertical="top" wrapText="1"/>
    </xf>
    <xf numFmtId="0" fontId="5" fillId="5" borderId="4" xfId="0" applyFont="1" applyFill="1" applyBorder="1" applyAlignment="1">
      <alignment horizontal="center" vertical="top" wrapText="1"/>
    </xf>
    <xf numFmtId="0" fontId="5" fillId="5" borderId="5" xfId="0" applyFont="1" applyFill="1" applyBorder="1" applyAlignment="1">
      <alignment horizontal="center" vertical="top" wrapText="1"/>
    </xf>
    <xf numFmtId="0" fontId="6" fillId="2" borderId="4" xfId="0" applyFont="1" applyFill="1" applyBorder="1" applyAlignment="1">
      <alignment horizontal="left" vertical="top" wrapText="1"/>
    </xf>
    <xf numFmtId="0" fontId="6" fillId="2" borderId="5" xfId="0" applyFont="1" applyFill="1" applyBorder="1" applyAlignment="1">
      <alignment horizontal="left" vertical="top" wrapText="1"/>
    </xf>
    <xf numFmtId="49" fontId="6" fillId="0" borderId="100" xfId="0" applyNumberFormat="1" applyFont="1" applyBorder="1" applyAlignment="1" applyProtection="1">
      <alignment horizontal="left" vertical="center"/>
      <protection locked="0"/>
    </xf>
    <xf numFmtId="49" fontId="6" fillId="0" borderId="86" xfId="0" applyNumberFormat="1" applyFont="1" applyBorder="1" applyAlignment="1" applyProtection="1">
      <alignment horizontal="left" vertical="center"/>
      <protection locked="0"/>
    </xf>
    <xf numFmtId="49" fontId="6" fillId="0" borderId="101" xfId="0" applyNumberFormat="1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3" fillId="4" borderId="2" xfId="0" applyFont="1" applyFill="1" applyBorder="1" applyAlignment="1">
      <alignment horizontal="center" vertical="center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164" fontId="6" fillId="0" borderId="100" xfId="0" applyNumberFormat="1" applyFont="1" applyBorder="1" applyAlignment="1" applyProtection="1">
      <alignment horizontal="left" vertical="center"/>
      <protection locked="0"/>
    </xf>
    <xf numFmtId="164" fontId="6" fillId="0" borderId="101" xfId="0" applyNumberFormat="1" applyFont="1" applyBorder="1" applyAlignment="1" applyProtection="1">
      <alignment horizontal="left" vertical="center"/>
      <protection locked="0"/>
    </xf>
    <xf numFmtId="0" fontId="5" fillId="3" borderId="2" xfId="0" applyFont="1" applyFill="1" applyBorder="1" applyAlignment="1">
      <alignment horizontal="left" vertical="top" wrapText="1" indent="1"/>
    </xf>
    <xf numFmtId="0" fontId="5" fillId="3" borderId="3" xfId="0" applyFont="1" applyFill="1" applyBorder="1" applyAlignment="1">
      <alignment horizontal="left" vertical="top" wrapText="1" indent="1"/>
    </xf>
    <xf numFmtId="0" fontId="6" fillId="0" borderId="3" xfId="0" applyFont="1" applyBorder="1" applyAlignment="1">
      <alignment horizontal="left" vertical="top" wrapText="1" indent="1"/>
    </xf>
    <xf numFmtId="0" fontId="6" fillId="0" borderId="4" xfId="0" applyFont="1" applyBorder="1" applyAlignment="1">
      <alignment horizontal="left" vertical="top" wrapText="1" indent="1"/>
    </xf>
    <xf numFmtId="0" fontId="5" fillId="4" borderId="16" xfId="0" applyFont="1" applyFill="1" applyBorder="1" applyAlignment="1">
      <alignment horizontal="left" vertical="top" wrapText="1" indent="1"/>
    </xf>
    <xf numFmtId="0" fontId="5" fillId="4" borderId="17" xfId="0" applyFont="1" applyFill="1" applyBorder="1" applyAlignment="1">
      <alignment horizontal="left" vertical="top" wrapText="1" indent="1"/>
    </xf>
    <xf numFmtId="0" fontId="5" fillId="4" borderId="18" xfId="0" applyFont="1" applyFill="1" applyBorder="1" applyAlignment="1">
      <alignment horizontal="left" vertical="top" wrapText="1" indent="1"/>
    </xf>
    <xf numFmtId="0" fontId="6" fillId="2" borderId="7" xfId="0" applyFont="1" applyFill="1" applyBorder="1" applyAlignment="1">
      <alignment horizontal="left" vertical="top" wrapText="1" indent="1"/>
    </xf>
    <xf numFmtId="0" fontId="5" fillId="4" borderId="2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 indent="1"/>
    </xf>
    <xf numFmtId="0" fontId="6" fillId="0" borderId="0" xfId="0" applyFont="1" applyAlignment="1">
      <alignment horizontal="center"/>
    </xf>
    <xf numFmtId="0" fontId="6" fillId="0" borderId="0" xfId="0" applyFont="1" applyAlignment="1" applyProtection="1">
      <alignment horizontal="center"/>
      <protection locked="0"/>
    </xf>
    <xf numFmtId="0" fontId="6" fillId="2" borderId="19" xfId="0" applyFont="1" applyFill="1" applyBorder="1" applyAlignment="1">
      <alignment horizontal="left" vertical="top" wrapText="1" indent="1"/>
    </xf>
    <xf numFmtId="0" fontId="6" fillId="2" borderId="20" xfId="0" applyFont="1" applyFill="1" applyBorder="1" applyAlignment="1">
      <alignment horizontal="left" vertical="top" wrapText="1" indent="1"/>
    </xf>
    <xf numFmtId="49" fontId="6" fillId="0" borderId="93" xfId="0" applyNumberFormat="1" applyFont="1" applyBorder="1" applyAlignment="1" applyProtection="1">
      <alignment horizontal="left" vertical="top" wrapText="1" indent="1"/>
      <protection locked="0"/>
    </xf>
    <xf numFmtId="49" fontId="6" fillId="0" borderId="20" xfId="0" applyNumberFormat="1" applyFont="1" applyBorder="1" applyAlignment="1" applyProtection="1">
      <alignment horizontal="left" vertical="top" wrapText="1" indent="1"/>
      <protection locked="0"/>
    </xf>
    <xf numFmtId="49" fontId="6" fillId="0" borderId="94" xfId="0" applyNumberFormat="1" applyFont="1" applyBorder="1" applyAlignment="1" applyProtection="1">
      <alignment horizontal="left" vertical="top" wrapText="1" indent="1"/>
      <protection locked="0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6" fillId="0" borderId="100" xfId="0" applyFont="1" applyBorder="1" applyAlignment="1" applyProtection="1">
      <alignment horizontal="left" vertical="center"/>
      <protection locked="0"/>
    </xf>
    <xf numFmtId="0" fontId="6" fillId="0" borderId="86" xfId="0" applyFont="1" applyBorder="1" applyAlignment="1" applyProtection="1">
      <alignment horizontal="left" vertical="center"/>
      <protection locked="0"/>
    </xf>
    <xf numFmtId="0" fontId="6" fillId="0" borderId="101" xfId="0" applyFont="1" applyBorder="1" applyAlignment="1" applyProtection="1">
      <alignment horizontal="left" vertical="center"/>
      <protection locked="0"/>
    </xf>
    <xf numFmtId="0" fontId="6" fillId="0" borderId="93" xfId="0" applyFont="1" applyBorder="1" applyAlignment="1" applyProtection="1">
      <alignment horizontal="left" vertical="top" wrapText="1"/>
      <protection locked="0"/>
    </xf>
    <xf numFmtId="0" fontId="6" fillId="0" borderId="94" xfId="0" applyFont="1" applyBorder="1" applyAlignment="1" applyProtection="1">
      <alignment horizontal="left" vertical="top" wrapText="1"/>
      <protection locked="0"/>
    </xf>
    <xf numFmtId="0" fontId="6" fillId="0" borderId="20" xfId="0" applyFont="1" applyBorder="1" applyAlignment="1" applyProtection="1">
      <alignment horizontal="left" vertical="top" wrapText="1"/>
      <protection locked="0"/>
    </xf>
    <xf numFmtId="0" fontId="6" fillId="2" borderId="3" xfId="0" applyFont="1" applyFill="1" applyBorder="1" applyAlignment="1">
      <alignment horizontal="left" vertical="top" wrapText="1"/>
    </xf>
    <xf numFmtId="0" fontId="6" fillId="0" borderId="90" xfId="0" applyFont="1" applyBorder="1" applyAlignment="1" applyProtection="1">
      <alignment horizontal="left" vertical="top" wrapText="1"/>
      <protection locked="0"/>
    </xf>
    <xf numFmtId="0" fontId="6" fillId="0" borderId="91" xfId="0" applyFont="1" applyBorder="1" applyAlignment="1" applyProtection="1">
      <alignment horizontal="left" vertical="top" wrapText="1"/>
      <protection locked="0"/>
    </xf>
    <xf numFmtId="0" fontId="6" fillId="0" borderId="97" xfId="0" applyFont="1" applyBorder="1" applyAlignment="1" applyProtection="1">
      <alignment horizontal="left" vertical="top" wrapText="1"/>
      <protection locked="0"/>
    </xf>
    <xf numFmtId="0" fontId="6" fillId="2" borderId="16" xfId="0" applyFont="1" applyFill="1" applyBorder="1" applyAlignment="1">
      <alignment horizontal="left" vertical="top" wrapText="1"/>
    </xf>
    <xf numFmtId="0" fontId="6" fillId="2" borderId="17" xfId="0" applyFont="1" applyFill="1" applyBorder="1" applyAlignment="1">
      <alignment horizontal="left" vertical="top" wrapText="1"/>
    </xf>
    <xf numFmtId="0" fontId="6" fillId="2" borderId="18" xfId="0" applyFont="1" applyFill="1" applyBorder="1" applyAlignment="1">
      <alignment horizontal="left" vertical="top" wrapText="1"/>
    </xf>
    <xf numFmtId="0" fontId="6" fillId="2" borderId="21" xfId="0" applyFont="1" applyFill="1" applyBorder="1" applyAlignment="1">
      <alignment horizontal="left" vertical="top" wrapText="1" indent="1"/>
    </xf>
    <xf numFmtId="0" fontId="6" fillId="2" borderId="1" xfId="0" applyFont="1" applyFill="1" applyBorder="1" applyAlignment="1">
      <alignment horizontal="left" vertical="top" wrapText="1" indent="1"/>
    </xf>
    <xf numFmtId="49" fontId="6" fillId="0" borderId="104" xfId="0" applyNumberFormat="1" applyFont="1" applyBorder="1" applyAlignment="1" applyProtection="1">
      <alignment horizontal="left" vertical="top" wrapText="1" indent="1"/>
      <protection locked="0"/>
    </xf>
    <xf numFmtId="49" fontId="6" fillId="0" borderId="87" xfId="0" applyNumberFormat="1" applyFont="1" applyBorder="1" applyAlignment="1" applyProtection="1">
      <alignment horizontal="left" vertical="top" wrapText="1" indent="1"/>
      <protection locked="0"/>
    </xf>
    <xf numFmtId="49" fontId="6" fillId="0" borderId="105" xfId="0" applyNumberFormat="1" applyFont="1" applyBorder="1" applyAlignment="1" applyProtection="1">
      <alignment horizontal="left" vertical="top" wrapText="1" indent="1"/>
      <protection locked="0"/>
    </xf>
    <xf numFmtId="0" fontId="6" fillId="2" borderId="2" xfId="0" applyFont="1" applyFill="1" applyBorder="1" applyAlignment="1">
      <alignment horizontal="left" vertical="top" wrapText="1"/>
    </xf>
    <xf numFmtId="0" fontId="6" fillId="2" borderId="2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22" xfId="0" applyFont="1" applyFill="1" applyBorder="1" applyAlignment="1">
      <alignment horizontal="left" vertical="top" wrapText="1"/>
    </xf>
    <xf numFmtId="0" fontId="6" fillId="2" borderId="22" xfId="0" applyFont="1" applyFill="1" applyBorder="1" applyAlignment="1">
      <alignment horizontal="left" vertical="top" wrapText="1" indent="1"/>
    </xf>
    <xf numFmtId="0" fontId="12" fillId="0" borderId="0" xfId="0" applyFont="1" applyAlignment="1">
      <alignment horizontal="left" vertical="top"/>
    </xf>
    <xf numFmtId="0" fontId="5" fillId="3" borderId="3" xfId="0" applyFont="1" applyFill="1" applyBorder="1" applyAlignment="1">
      <alignment horizontal="left" vertical="top" wrapText="1"/>
    </xf>
    <xf numFmtId="0" fontId="5" fillId="3" borderId="4" xfId="0" applyFont="1" applyFill="1" applyBorder="1" applyAlignment="1">
      <alignment horizontal="left" vertical="top" wrapText="1"/>
    </xf>
    <xf numFmtId="0" fontId="5" fillId="3" borderId="1" xfId="0" applyFont="1" applyFill="1" applyBorder="1" applyAlignment="1">
      <alignment horizontal="left" vertical="top" wrapText="1"/>
    </xf>
    <xf numFmtId="0" fontId="6" fillId="0" borderId="90" xfId="0" applyFont="1" applyBorder="1" applyAlignment="1" applyProtection="1">
      <alignment horizontal="left" vertical="top"/>
      <protection locked="0"/>
    </xf>
    <xf numFmtId="0" fontId="6" fillId="0" borderId="91" xfId="0" applyFont="1" applyBorder="1" applyAlignment="1" applyProtection="1">
      <alignment horizontal="left" vertical="top"/>
      <protection locked="0"/>
    </xf>
    <xf numFmtId="0" fontId="14" fillId="4" borderId="3" xfId="0" applyFont="1" applyFill="1" applyBorder="1" applyAlignment="1">
      <alignment horizontal="left" vertical="top" wrapText="1" indent="1"/>
    </xf>
    <xf numFmtId="0" fontId="14" fillId="4" borderId="4" xfId="0" applyFont="1" applyFill="1" applyBorder="1" applyAlignment="1">
      <alignment horizontal="left" vertical="top" wrapText="1" indent="1"/>
    </xf>
    <xf numFmtId="0" fontId="14" fillId="4" borderId="5" xfId="0" applyFont="1" applyFill="1" applyBorder="1" applyAlignment="1">
      <alignment horizontal="left" vertical="top" wrapText="1" indent="1"/>
    </xf>
    <xf numFmtId="0" fontId="5" fillId="5" borderId="64" xfId="0" applyFont="1" applyFill="1" applyBorder="1" applyAlignment="1">
      <alignment horizontal="center" vertical="center" wrapText="1"/>
    </xf>
    <xf numFmtId="0" fontId="5" fillId="5" borderId="66" xfId="0" applyFont="1" applyFill="1" applyBorder="1" applyAlignment="1">
      <alignment horizontal="center" vertical="center" wrapText="1"/>
    </xf>
    <xf numFmtId="0" fontId="5" fillId="5" borderId="64" xfId="0" applyFont="1" applyFill="1" applyBorder="1" applyAlignment="1">
      <alignment horizontal="center" vertical="top" wrapText="1"/>
    </xf>
    <xf numFmtId="0" fontId="5" fillId="5" borderId="65" xfId="0" applyFont="1" applyFill="1" applyBorder="1" applyAlignment="1">
      <alignment horizontal="center" vertical="top" wrapText="1"/>
    </xf>
    <xf numFmtId="0" fontId="5" fillId="5" borderId="66" xfId="0" applyFont="1" applyFill="1" applyBorder="1" applyAlignment="1">
      <alignment horizontal="center" vertical="top" wrapText="1"/>
    </xf>
    <xf numFmtId="0" fontId="6" fillId="0" borderId="95" xfId="0" applyFont="1" applyBorder="1" applyAlignment="1" applyProtection="1">
      <alignment horizontal="left" vertical="top"/>
      <protection locked="0"/>
    </xf>
    <xf numFmtId="0" fontId="6" fillId="0" borderId="96" xfId="0" applyFont="1" applyBorder="1" applyAlignment="1" applyProtection="1">
      <alignment horizontal="left" vertical="top"/>
      <protection locked="0"/>
    </xf>
    <xf numFmtId="0" fontId="6" fillId="0" borderId="100" xfId="0" applyFont="1" applyBorder="1" applyAlignment="1" applyProtection="1">
      <alignment horizontal="left" vertical="top" wrapText="1"/>
      <protection locked="0"/>
    </xf>
    <xf numFmtId="0" fontId="6" fillId="0" borderId="101" xfId="0" applyFont="1" applyBorder="1" applyAlignment="1" applyProtection="1">
      <alignment horizontal="left" vertical="top" wrapText="1"/>
      <protection locked="0"/>
    </xf>
    <xf numFmtId="0" fontId="6" fillId="0" borderId="86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horizontal="center" vertical="center"/>
    </xf>
    <xf numFmtId="0" fontId="6" fillId="0" borderId="19" xfId="0" applyFont="1" applyBorder="1" applyAlignment="1" applyProtection="1">
      <alignment horizontal="left" vertical="top"/>
      <protection locked="0"/>
    </xf>
    <xf numFmtId="0" fontId="6" fillId="0" borderId="50" xfId="0" applyFont="1" applyBorder="1" applyAlignment="1" applyProtection="1">
      <alignment horizontal="left" vertical="top"/>
      <protection locked="0"/>
    </xf>
    <xf numFmtId="0" fontId="6" fillId="0" borderId="48" xfId="0" applyFont="1" applyBorder="1" applyAlignment="1" applyProtection="1">
      <alignment horizontal="left" vertical="top"/>
      <protection locked="0"/>
    </xf>
    <xf numFmtId="0" fontId="6" fillId="0" borderId="81" xfId="0" applyFont="1" applyBorder="1" applyAlignment="1" applyProtection="1">
      <alignment horizontal="left" vertical="top"/>
      <protection locked="0"/>
    </xf>
    <xf numFmtId="0" fontId="6" fillId="0" borderId="49" xfId="0" applyFont="1" applyBorder="1" applyAlignment="1" applyProtection="1">
      <alignment horizontal="left" vertical="top" wrapText="1"/>
      <protection locked="0"/>
    </xf>
    <xf numFmtId="0" fontId="5" fillId="5" borderId="21" xfId="0" applyFont="1" applyFill="1" applyBorder="1" applyAlignment="1">
      <alignment horizontal="center" vertical="center" wrapText="1"/>
    </xf>
    <xf numFmtId="0" fontId="5" fillId="5" borderId="22" xfId="0" applyFont="1" applyFill="1" applyBorder="1" applyAlignment="1">
      <alignment horizontal="center" vertical="center" wrapText="1"/>
    </xf>
    <xf numFmtId="0" fontId="6" fillId="0" borderId="11" xfId="0" applyFont="1" applyBorder="1" applyAlignment="1" applyProtection="1">
      <alignment horizontal="left" vertical="top"/>
      <protection locked="0"/>
    </xf>
    <xf numFmtId="0" fontId="6" fillId="0" borderId="13" xfId="0" applyFont="1" applyBorder="1" applyAlignment="1" applyProtection="1">
      <alignment horizontal="left" vertical="top"/>
      <protection locked="0"/>
    </xf>
    <xf numFmtId="0" fontId="6" fillId="0" borderId="6" xfId="0" applyFont="1" applyBorder="1" applyAlignment="1" applyProtection="1">
      <alignment horizontal="center" vertical="top" wrapText="1"/>
      <protection locked="0"/>
    </xf>
    <xf numFmtId="0" fontId="6" fillId="0" borderId="7" xfId="0" applyFont="1" applyBorder="1" applyAlignment="1" applyProtection="1">
      <alignment horizontal="center" vertical="top" wrapText="1"/>
      <protection locked="0"/>
    </xf>
    <xf numFmtId="0" fontId="6" fillId="0" borderId="8" xfId="0" applyFont="1" applyBorder="1" applyAlignment="1" applyProtection="1">
      <alignment horizontal="center" vertical="top" wrapText="1"/>
      <protection locked="0"/>
    </xf>
    <xf numFmtId="0" fontId="5" fillId="5" borderId="15" xfId="0" applyFont="1" applyFill="1" applyBorder="1" applyAlignment="1">
      <alignment horizontal="center" vertical="center" wrapText="1"/>
    </xf>
    <xf numFmtId="0" fontId="6" fillId="0" borderId="19" xfId="0" applyFont="1" applyBorder="1" applyAlignment="1" applyProtection="1">
      <alignment horizontal="center" vertical="top" wrapText="1"/>
      <protection locked="0"/>
    </xf>
    <xf numFmtId="0" fontId="6" fillId="0" borderId="20" xfId="0" applyFont="1" applyBorder="1" applyAlignment="1" applyProtection="1">
      <alignment horizontal="center" vertical="top" wrapText="1"/>
      <protection locked="0"/>
    </xf>
    <xf numFmtId="0" fontId="6" fillId="0" borderId="50" xfId="0" applyFont="1" applyBorder="1" applyAlignment="1" applyProtection="1">
      <alignment horizontal="center" vertical="top" wrapText="1"/>
      <protection locked="0"/>
    </xf>
    <xf numFmtId="0" fontId="6" fillId="0" borderId="19" xfId="0" applyFont="1" applyBorder="1" applyAlignment="1" applyProtection="1">
      <alignment horizontal="center" vertical="top"/>
      <protection locked="0"/>
    </xf>
    <xf numFmtId="0" fontId="6" fillId="0" borderId="50" xfId="0" applyFont="1" applyBorder="1" applyAlignment="1" applyProtection="1">
      <alignment horizontal="center" vertical="top"/>
      <protection locked="0"/>
    </xf>
    <xf numFmtId="0" fontId="6" fillId="0" borderId="19" xfId="0" applyFont="1" applyBorder="1" applyAlignment="1" applyProtection="1">
      <alignment horizontal="left" vertical="top" wrapText="1"/>
      <protection locked="0"/>
    </xf>
    <xf numFmtId="0" fontId="6" fillId="0" borderId="50" xfId="0" applyFont="1" applyBorder="1" applyAlignment="1" applyProtection="1">
      <alignment horizontal="left" vertical="top" wrapText="1"/>
      <protection locked="0"/>
    </xf>
    <xf numFmtId="0" fontId="6" fillId="0" borderId="26" xfId="0" applyFont="1" applyBorder="1" applyAlignment="1" applyProtection="1">
      <alignment horizontal="left" vertical="top" wrapText="1"/>
      <protection locked="0"/>
    </xf>
    <xf numFmtId="0" fontId="6" fillId="0" borderId="27" xfId="0" applyFont="1" applyBorder="1" applyAlignment="1" applyProtection="1">
      <alignment horizontal="left" vertical="top" wrapText="1"/>
      <protection locked="0"/>
    </xf>
    <xf numFmtId="0" fontId="6" fillId="0" borderId="11" xfId="0" applyFont="1" applyBorder="1" applyAlignment="1" applyProtection="1">
      <alignment horizontal="center" vertical="top" wrapText="1"/>
      <protection locked="0"/>
    </xf>
    <xf numFmtId="0" fontId="6" fillId="0" borderId="12" xfId="0" applyFont="1" applyBorder="1" applyAlignment="1" applyProtection="1">
      <alignment horizontal="center" vertical="top" wrapText="1"/>
      <protection locked="0"/>
    </xf>
    <xf numFmtId="0" fontId="6" fillId="0" borderId="13" xfId="0" applyFont="1" applyBorder="1" applyAlignment="1" applyProtection="1">
      <alignment horizontal="center" vertical="top" wrapText="1"/>
      <protection locked="0"/>
    </xf>
    <xf numFmtId="0" fontId="6" fillId="0" borderId="11" xfId="0" applyFont="1" applyBorder="1" applyAlignment="1" applyProtection="1">
      <alignment horizontal="center" vertical="top"/>
      <protection locked="0"/>
    </xf>
    <xf numFmtId="0" fontId="6" fillId="0" borderId="13" xfId="0" applyFont="1" applyBorder="1" applyAlignment="1" applyProtection="1">
      <alignment horizontal="center" vertical="top"/>
      <protection locked="0"/>
    </xf>
    <xf numFmtId="0" fontId="6" fillId="0" borderId="6" xfId="0" applyFont="1" applyBorder="1" applyAlignment="1" applyProtection="1">
      <alignment horizontal="left" vertical="top" wrapText="1"/>
      <protection locked="0"/>
    </xf>
    <xf numFmtId="0" fontId="6" fillId="0" borderId="7" xfId="0" applyFont="1" applyBorder="1" applyAlignment="1" applyProtection="1">
      <alignment horizontal="left" vertical="top" wrapText="1"/>
      <protection locked="0"/>
    </xf>
    <xf numFmtId="0" fontId="6" fillId="0" borderId="8" xfId="0" applyFont="1" applyBorder="1" applyAlignment="1" applyProtection="1">
      <alignment horizontal="left" vertical="top" wrapText="1"/>
      <protection locked="0"/>
    </xf>
    <xf numFmtId="0" fontId="6" fillId="0" borderId="20" xfId="0" applyFont="1" applyBorder="1" applyAlignment="1" applyProtection="1">
      <alignment horizontal="left" vertical="top"/>
      <protection locked="0"/>
    </xf>
    <xf numFmtId="0" fontId="2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6" fillId="0" borderId="34" xfId="0" applyFont="1" applyBorder="1" applyAlignment="1">
      <alignment horizontal="left" vertical="center" indent="1"/>
    </xf>
    <xf numFmtId="0" fontId="6" fillId="0" borderId="35" xfId="0" applyFont="1" applyBorder="1" applyAlignment="1">
      <alignment horizontal="left" vertical="center" indent="1"/>
    </xf>
    <xf numFmtId="0" fontId="6" fillId="0" borderId="31" xfId="0" applyFont="1" applyBorder="1" applyAlignment="1">
      <alignment horizontal="left" vertical="center" indent="1"/>
    </xf>
    <xf numFmtId="0" fontId="6" fillId="0" borderId="32" xfId="0" applyFont="1" applyBorder="1" applyAlignment="1">
      <alignment horizontal="left" vertical="center" indent="1"/>
    </xf>
    <xf numFmtId="49" fontId="6" fillId="0" borderId="30" xfId="0" applyNumberFormat="1" applyFont="1" applyBorder="1" applyAlignment="1">
      <alignment horizontal="left" vertical="center" indent="1"/>
    </xf>
    <xf numFmtId="4" fontId="6" fillId="0" borderId="30" xfId="0" applyNumberFormat="1" applyFont="1" applyBorder="1" applyAlignment="1">
      <alignment horizontal="right" vertical="center" indent="1"/>
    </xf>
    <xf numFmtId="4" fontId="6" fillId="0" borderId="32" xfId="0" applyNumberFormat="1" applyFont="1" applyBorder="1" applyAlignment="1">
      <alignment horizontal="right" vertical="center" indent="1"/>
    </xf>
    <xf numFmtId="0" fontId="6" fillId="0" borderId="44" xfId="0" applyFont="1" applyBorder="1" applyAlignment="1" applyProtection="1">
      <alignment horizontal="left" vertical="top" wrapText="1"/>
      <protection locked="0"/>
    </xf>
    <xf numFmtId="0" fontId="6" fillId="0" borderId="45" xfId="0" applyFont="1" applyBorder="1" applyAlignment="1" applyProtection="1">
      <alignment horizontal="left" vertical="top" wrapText="1"/>
      <protection locked="0"/>
    </xf>
    <xf numFmtId="0" fontId="6" fillId="0" borderId="40" xfId="0" applyFont="1" applyBorder="1" applyAlignment="1">
      <alignment horizontal="left" vertical="top" wrapText="1"/>
    </xf>
    <xf numFmtId="0" fontId="6" fillId="0" borderId="41" xfId="0" applyFont="1" applyBorder="1" applyAlignment="1">
      <alignment horizontal="left" vertical="top" wrapText="1"/>
    </xf>
    <xf numFmtId="0" fontId="6" fillId="0" borderId="40" xfId="0" applyFont="1" applyBorder="1" applyAlignment="1" applyProtection="1">
      <alignment horizontal="left" vertical="top" wrapText="1"/>
      <protection locked="0"/>
    </xf>
    <xf numFmtId="0" fontId="6" fillId="0" borderId="46" xfId="0" applyFont="1" applyBorder="1" applyAlignment="1" applyProtection="1">
      <alignment horizontal="left" vertical="top" wrapText="1"/>
      <protection locked="0"/>
    </xf>
    <xf numFmtId="0" fontId="6" fillId="0" borderId="41" xfId="0" applyFont="1" applyBorder="1" applyAlignment="1" applyProtection="1">
      <alignment horizontal="left" vertical="top" wrapText="1"/>
      <protection locked="0"/>
    </xf>
    <xf numFmtId="0" fontId="6" fillId="0" borderId="42" xfId="0" applyFont="1" applyBorder="1" applyAlignment="1">
      <alignment horizontal="left" vertical="top" wrapText="1"/>
    </xf>
    <xf numFmtId="0" fontId="6" fillId="0" borderId="43" xfId="0" applyFont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6" fillId="0" borderId="74" xfId="0" applyFont="1" applyBorder="1" applyAlignment="1" applyProtection="1">
      <alignment horizontal="left" vertical="top" wrapText="1"/>
      <protection locked="0"/>
    </xf>
    <xf numFmtId="0" fontId="6" fillId="0" borderId="75" xfId="0" applyFont="1" applyBorder="1" applyAlignment="1" applyProtection="1">
      <alignment horizontal="left" vertical="top" wrapText="1"/>
      <protection locked="0"/>
    </xf>
    <xf numFmtId="0" fontId="6" fillId="0" borderId="76" xfId="0" applyFont="1" applyBorder="1" applyAlignment="1" applyProtection="1">
      <alignment horizontal="left" vertical="top" wrapText="1"/>
      <protection locked="0"/>
    </xf>
    <xf numFmtId="0" fontId="5" fillId="3" borderId="77" xfId="0" applyFont="1" applyFill="1" applyBorder="1" applyAlignment="1">
      <alignment horizontal="center" vertical="top" wrapText="1"/>
    </xf>
    <xf numFmtId="0" fontId="5" fillId="3" borderId="78" xfId="0" applyFont="1" applyFill="1" applyBorder="1" applyAlignment="1">
      <alignment horizontal="center" vertical="top" wrapText="1"/>
    </xf>
    <xf numFmtId="0" fontId="5" fillId="3" borderId="79" xfId="0" applyFont="1" applyFill="1" applyBorder="1" applyAlignment="1">
      <alignment horizontal="center" vertical="top" wrapText="1"/>
    </xf>
    <xf numFmtId="0" fontId="6" fillId="2" borderId="16" xfId="0" applyFont="1" applyFill="1" applyBorder="1" applyAlignment="1" applyProtection="1">
      <alignment horizontal="left" vertical="top" wrapText="1" indent="1"/>
      <protection locked="0"/>
    </xf>
    <xf numFmtId="0" fontId="6" fillId="2" borderId="17" xfId="0" applyFont="1" applyFill="1" applyBorder="1" applyAlignment="1" applyProtection="1">
      <alignment horizontal="left" vertical="top" wrapText="1" indent="1"/>
      <protection locked="0"/>
    </xf>
    <xf numFmtId="49" fontId="6" fillId="0" borderId="34" xfId="0" applyNumberFormat="1" applyFont="1" applyBorder="1" applyAlignment="1" applyProtection="1">
      <alignment horizontal="left" vertical="top" wrapText="1" indent="1"/>
      <protection locked="0"/>
    </xf>
    <xf numFmtId="49" fontId="6" fillId="0" borderId="35" xfId="0" applyNumberFormat="1" applyFont="1" applyBorder="1" applyAlignment="1" applyProtection="1">
      <alignment horizontal="left" vertical="top" wrapText="1" indent="1"/>
      <protection locked="0"/>
    </xf>
    <xf numFmtId="49" fontId="6" fillId="0" borderId="36" xfId="0" applyNumberFormat="1" applyFont="1" applyBorder="1" applyAlignment="1" applyProtection="1">
      <alignment horizontal="left" vertical="top" wrapText="1" indent="1"/>
      <protection locked="0"/>
    </xf>
    <xf numFmtId="0" fontId="6" fillId="2" borderId="19" xfId="0" applyFont="1" applyFill="1" applyBorder="1" applyAlignment="1" applyProtection="1">
      <alignment horizontal="left" vertical="top" wrapText="1" indent="1"/>
      <protection locked="0"/>
    </xf>
    <xf numFmtId="0" fontId="6" fillId="2" borderId="45" xfId="0" applyFont="1" applyFill="1" applyBorder="1" applyAlignment="1" applyProtection="1">
      <alignment horizontal="left" vertical="top" wrapText="1" indent="1"/>
      <protection locked="0"/>
    </xf>
    <xf numFmtId="49" fontId="6" fillId="0" borderId="44" xfId="0" applyNumberFormat="1" applyFont="1" applyBorder="1" applyAlignment="1" applyProtection="1">
      <alignment horizontal="left" vertical="top" wrapText="1" indent="1"/>
      <protection locked="0"/>
    </xf>
    <xf numFmtId="49" fontId="6" fillId="0" borderId="45" xfId="0" applyNumberFormat="1" applyFont="1" applyBorder="1" applyAlignment="1" applyProtection="1">
      <alignment horizontal="left" vertical="top" wrapText="1" indent="1"/>
      <protection locked="0"/>
    </xf>
    <xf numFmtId="0" fontId="6" fillId="0" borderId="62" xfId="0" applyFont="1" applyBorder="1" applyAlignment="1" applyProtection="1">
      <alignment horizontal="left" vertical="top"/>
      <protection locked="0"/>
    </xf>
    <xf numFmtId="0" fontId="6" fillId="0" borderId="49" xfId="0" applyFont="1" applyBorder="1" applyAlignment="1" applyProtection="1">
      <alignment horizontal="left" vertical="top"/>
      <protection locked="0"/>
    </xf>
    <xf numFmtId="0" fontId="6" fillId="0" borderId="62" xfId="0" applyFont="1" applyBorder="1" applyAlignment="1" applyProtection="1">
      <alignment horizontal="left" vertical="top" wrapText="1"/>
      <protection locked="0"/>
    </xf>
    <xf numFmtId="0" fontId="6" fillId="0" borderId="63" xfId="0" applyFont="1" applyBorder="1" applyAlignment="1" applyProtection="1">
      <alignment horizontal="left" vertical="top" wrapText="1"/>
      <protection locked="0"/>
    </xf>
    <xf numFmtId="0" fontId="6" fillId="2" borderId="21" xfId="0" applyFont="1" applyFill="1" applyBorder="1" applyAlignment="1" applyProtection="1">
      <alignment horizontal="left" vertical="top" wrapText="1" indent="1"/>
      <protection locked="0"/>
    </xf>
    <xf numFmtId="0" fontId="6" fillId="2" borderId="1" xfId="0" applyFont="1" applyFill="1" applyBorder="1" applyAlignment="1" applyProtection="1">
      <alignment horizontal="left" vertical="top" wrapText="1" indent="1"/>
      <protection locked="0"/>
    </xf>
    <xf numFmtId="49" fontId="6" fillId="0" borderId="37" xfId="0" applyNumberFormat="1" applyFont="1" applyBorder="1" applyAlignment="1" applyProtection="1">
      <alignment horizontal="left" vertical="top" wrapText="1" indent="1"/>
      <protection locked="0"/>
    </xf>
    <xf numFmtId="49" fontId="6" fillId="0" borderId="38" xfId="0" applyNumberFormat="1" applyFont="1" applyBorder="1" applyAlignment="1" applyProtection="1">
      <alignment horizontal="left" vertical="top" wrapText="1" indent="1"/>
      <protection locked="0"/>
    </xf>
    <xf numFmtId="49" fontId="6" fillId="0" borderId="39" xfId="0" applyNumberFormat="1" applyFont="1" applyBorder="1" applyAlignment="1" applyProtection="1">
      <alignment horizontal="left" vertical="top" wrapText="1" indent="1"/>
      <protection locked="0"/>
    </xf>
    <xf numFmtId="0" fontId="6" fillId="0" borderId="52" xfId="0" applyFont="1" applyBorder="1" applyAlignment="1" applyProtection="1">
      <alignment horizontal="left" vertical="top"/>
      <protection locked="0"/>
    </xf>
    <xf numFmtId="0" fontId="6" fillId="0" borderId="53" xfId="0" applyFont="1" applyBorder="1" applyAlignment="1" applyProtection="1">
      <alignment horizontal="left" vertical="top"/>
      <protection locked="0"/>
    </xf>
    <xf numFmtId="0" fontId="6" fillId="0" borderId="52" xfId="0" applyFont="1" applyBorder="1" applyAlignment="1" applyProtection="1">
      <alignment horizontal="left" vertical="top" wrapText="1"/>
      <protection locked="0"/>
    </xf>
    <xf numFmtId="0" fontId="6" fillId="0" borderId="54" xfId="0" applyFont="1" applyBorder="1" applyAlignment="1" applyProtection="1">
      <alignment horizontal="left" vertical="top" wrapText="1"/>
      <protection locked="0"/>
    </xf>
    <xf numFmtId="0" fontId="5" fillId="5" borderId="59" xfId="0" applyFont="1" applyFill="1" applyBorder="1" applyAlignment="1">
      <alignment horizontal="center" vertical="center" wrapText="1"/>
    </xf>
    <xf numFmtId="0" fontId="5" fillId="5" borderId="38" xfId="0" applyFont="1" applyFill="1" applyBorder="1" applyAlignment="1">
      <alignment horizontal="center" vertical="center" wrapText="1"/>
    </xf>
    <xf numFmtId="0" fontId="5" fillId="5" borderId="58" xfId="0" applyFont="1" applyFill="1" applyBorder="1" applyAlignment="1">
      <alignment horizontal="center" vertical="center" wrapText="1"/>
    </xf>
    <xf numFmtId="0" fontId="5" fillId="5" borderId="60" xfId="0" applyFont="1" applyFill="1" applyBorder="1" applyAlignment="1">
      <alignment horizontal="center" vertical="center" wrapText="1"/>
    </xf>
    <xf numFmtId="0" fontId="6" fillId="0" borderId="70" xfId="0" applyFont="1" applyBorder="1" applyAlignment="1" applyProtection="1">
      <alignment horizontal="left" vertical="top" wrapText="1"/>
      <protection locked="0"/>
    </xf>
    <xf numFmtId="0" fontId="6" fillId="0" borderId="72" xfId="0" applyFont="1" applyBorder="1" applyAlignment="1" applyProtection="1">
      <alignment horizontal="left" vertical="top" wrapText="1"/>
      <protection locked="0"/>
    </xf>
    <xf numFmtId="0" fontId="6" fillId="0" borderId="71" xfId="0" applyFont="1" applyBorder="1" applyAlignment="1" applyProtection="1">
      <alignment horizontal="left" vertical="top" wrapText="1"/>
      <protection locked="0"/>
    </xf>
    <xf numFmtId="0" fontId="6" fillId="2" borderId="56" xfId="0" applyFont="1" applyFill="1" applyBorder="1" applyAlignment="1">
      <alignment horizontal="left" vertical="top" wrapText="1" indent="1"/>
    </xf>
    <xf numFmtId="0" fontId="6" fillId="2" borderId="57" xfId="0" applyFont="1" applyFill="1" applyBorder="1" applyAlignment="1">
      <alignment horizontal="left" vertical="top" wrapText="1" indent="1"/>
    </xf>
    <xf numFmtId="0" fontId="6" fillId="2" borderId="55" xfId="0" applyFont="1" applyFill="1" applyBorder="1" applyAlignment="1">
      <alignment horizontal="left" vertical="top" wrapText="1" inden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59267</xdr:colOff>
          <xdr:row>42</xdr:row>
          <xdr:rowOff>21167</xdr:rowOff>
        </xdr:from>
        <xdr:to>
          <xdr:col>0</xdr:col>
          <xdr:colOff>249767</xdr:colOff>
          <xdr:row>42</xdr:row>
          <xdr:rowOff>228600</xdr:rowOff>
        </xdr:to>
        <xdr:sp macro="" textlink="">
          <xdr:nvSpPr>
            <xdr:cNvPr id="14337" name="Check Box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0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59267</xdr:colOff>
          <xdr:row>43</xdr:row>
          <xdr:rowOff>21167</xdr:rowOff>
        </xdr:from>
        <xdr:to>
          <xdr:col>0</xdr:col>
          <xdr:colOff>249767</xdr:colOff>
          <xdr:row>43</xdr:row>
          <xdr:rowOff>228600</xdr:rowOff>
        </xdr:to>
        <xdr:sp macro="" textlink="">
          <xdr:nvSpPr>
            <xdr:cNvPr id="14338" name="Check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0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59267</xdr:colOff>
          <xdr:row>18</xdr:row>
          <xdr:rowOff>21167</xdr:rowOff>
        </xdr:from>
        <xdr:to>
          <xdr:col>0</xdr:col>
          <xdr:colOff>249767</xdr:colOff>
          <xdr:row>18</xdr:row>
          <xdr:rowOff>228600</xdr:rowOff>
        </xdr:to>
        <xdr:sp macro="" textlink="">
          <xdr:nvSpPr>
            <xdr:cNvPr id="14362" name="Check Box 26" hidden="1">
              <a:extLst>
                <a:ext uri="{63B3BB69-23CF-44E3-9099-C40C66FF867C}">
                  <a14:compatExt spid="_x0000_s14362"/>
                </a:ext>
                <a:ext uri="{FF2B5EF4-FFF2-40B4-BE49-F238E27FC236}">
                  <a16:creationId xmlns:a16="http://schemas.microsoft.com/office/drawing/2014/main" id="{00000000-0008-0000-0000-00001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59267</xdr:colOff>
          <xdr:row>19</xdr:row>
          <xdr:rowOff>21167</xdr:rowOff>
        </xdr:from>
        <xdr:to>
          <xdr:col>0</xdr:col>
          <xdr:colOff>249767</xdr:colOff>
          <xdr:row>19</xdr:row>
          <xdr:rowOff>228600</xdr:rowOff>
        </xdr:to>
        <xdr:sp macro="" textlink="">
          <xdr:nvSpPr>
            <xdr:cNvPr id="14363" name="Check Box 27" hidden="1">
              <a:extLst>
                <a:ext uri="{63B3BB69-23CF-44E3-9099-C40C66FF867C}">
                  <a14:compatExt spid="_x0000_s14363"/>
                </a:ext>
                <a:ext uri="{FF2B5EF4-FFF2-40B4-BE49-F238E27FC236}">
                  <a16:creationId xmlns:a16="http://schemas.microsoft.com/office/drawing/2014/main" id="{00000000-0008-0000-0000-00001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59267</xdr:colOff>
          <xdr:row>28</xdr:row>
          <xdr:rowOff>21167</xdr:rowOff>
        </xdr:from>
        <xdr:to>
          <xdr:col>0</xdr:col>
          <xdr:colOff>249767</xdr:colOff>
          <xdr:row>28</xdr:row>
          <xdr:rowOff>228600</xdr:rowOff>
        </xdr:to>
        <xdr:sp macro="" textlink="">
          <xdr:nvSpPr>
            <xdr:cNvPr id="14370" name="Check Box 34" hidden="1">
              <a:extLst>
                <a:ext uri="{63B3BB69-23CF-44E3-9099-C40C66FF867C}">
                  <a14:compatExt spid="_x0000_s14370"/>
                </a:ext>
                <a:ext uri="{FF2B5EF4-FFF2-40B4-BE49-F238E27FC236}">
                  <a16:creationId xmlns:a16="http://schemas.microsoft.com/office/drawing/2014/main" id="{00000000-0008-0000-0000-00002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59267</xdr:colOff>
          <xdr:row>42</xdr:row>
          <xdr:rowOff>21167</xdr:rowOff>
        </xdr:from>
        <xdr:to>
          <xdr:col>0</xdr:col>
          <xdr:colOff>249767</xdr:colOff>
          <xdr:row>42</xdr:row>
          <xdr:rowOff>228600</xdr:rowOff>
        </xdr:to>
        <xdr:sp macro="" textlink="">
          <xdr:nvSpPr>
            <xdr:cNvPr id="21505" name="Check Box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2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59267</xdr:colOff>
          <xdr:row>43</xdr:row>
          <xdr:rowOff>21167</xdr:rowOff>
        </xdr:from>
        <xdr:to>
          <xdr:col>0</xdr:col>
          <xdr:colOff>249767</xdr:colOff>
          <xdr:row>43</xdr:row>
          <xdr:rowOff>228600</xdr:rowOff>
        </xdr:to>
        <xdr:sp macro="" textlink="">
          <xdr:nvSpPr>
            <xdr:cNvPr id="21506" name="Check Box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2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59267</xdr:colOff>
          <xdr:row>18</xdr:row>
          <xdr:rowOff>21167</xdr:rowOff>
        </xdr:from>
        <xdr:to>
          <xdr:col>0</xdr:col>
          <xdr:colOff>249767</xdr:colOff>
          <xdr:row>18</xdr:row>
          <xdr:rowOff>228600</xdr:rowOff>
        </xdr:to>
        <xdr:sp macro="" textlink="">
          <xdr:nvSpPr>
            <xdr:cNvPr id="21507" name="Check Box 3" hidden="1">
              <a:extLst>
                <a:ext uri="{63B3BB69-23CF-44E3-9099-C40C66FF867C}">
                  <a14:compatExt spid="_x0000_s21507"/>
                </a:ext>
                <a:ext uri="{FF2B5EF4-FFF2-40B4-BE49-F238E27FC236}">
                  <a16:creationId xmlns:a16="http://schemas.microsoft.com/office/drawing/2014/main" id="{00000000-0008-0000-0200-000003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59267</xdr:colOff>
          <xdr:row>19</xdr:row>
          <xdr:rowOff>21167</xdr:rowOff>
        </xdr:from>
        <xdr:to>
          <xdr:col>0</xdr:col>
          <xdr:colOff>249767</xdr:colOff>
          <xdr:row>19</xdr:row>
          <xdr:rowOff>228600</xdr:rowOff>
        </xdr:to>
        <xdr:sp macro="" textlink="">
          <xdr:nvSpPr>
            <xdr:cNvPr id="21508" name="Check Box 4" hidden="1">
              <a:extLst>
                <a:ext uri="{63B3BB69-23CF-44E3-9099-C40C66FF867C}">
                  <a14:compatExt spid="_x0000_s21508"/>
                </a:ext>
                <a:ext uri="{FF2B5EF4-FFF2-40B4-BE49-F238E27FC236}">
                  <a16:creationId xmlns:a16="http://schemas.microsoft.com/office/drawing/2014/main" id="{00000000-0008-0000-0200-000004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8</v>
    <v>8</v>
    <v>0</v>
    <v>6</v>
  </rv>
  <rv s="0">
    <v>1</v>
    <v>8</v>
    <v>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omments" Target="../comments3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9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1"/>
  <sheetViews>
    <sheetView showGridLines="0" zoomScaleNormal="100" zoomScaleSheetLayoutView="100" workbookViewId="0">
      <selection activeCell="I15" sqref="I15:L15"/>
    </sheetView>
  </sheetViews>
  <sheetFormatPr defaultColWidth="9" defaultRowHeight="19.7"/>
  <cols>
    <col min="1" max="1" width="4.17578125" style="102" customWidth="1"/>
    <col min="2" max="2" width="31.17578125" style="102" customWidth="1"/>
    <col min="3" max="3" width="24.703125" style="102" customWidth="1"/>
    <col min="4" max="4" width="6.703125" style="102" customWidth="1"/>
    <col min="5" max="5" width="8.1171875" style="102" customWidth="1"/>
    <col min="6" max="6" width="15.703125" style="102" customWidth="1"/>
    <col min="7" max="7" width="5.5859375" style="102" customWidth="1"/>
    <col min="8" max="8" width="3.5859375" style="102" customWidth="1"/>
    <col min="9" max="9" width="23.5859375" style="102" customWidth="1"/>
    <col min="10" max="10" width="27.5859375" style="102" customWidth="1"/>
    <col min="11" max="11" width="6.5859375" style="102" customWidth="1"/>
    <col min="12" max="12" width="8.703125" style="102" customWidth="1"/>
    <col min="13" max="13" width="20.5859375" style="102" customWidth="1"/>
    <col min="14" max="16384" width="9" style="102"/>
  </cols>
  <sheetData>
    <row r="1" spans="1:20" ht="18.75" customHeight="1">
      <c r="A1" s="192"/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</row>
    <row r="2" spans="1:20" ht="30" customHeight="1">
      <c r="A2" s="193" t="s">
        <v>99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03"/>
      <c r="O2" s="103"/>
      <c r="P2" s="103"/>
      <c r="Q2" s="103"/>
      <c r="R2" s="103"/>
      <c r="S2" s="103"/>
      <c r="T2" s="103"/>
    </row>
    <row r="3" spans="1:20" ht="9.9499999999999993" customHeight="1" thickBot="1">
      <c r="A3" s="194"/>
      <c r="B3" s="194"/>
      <c r="C3" s="194"/>
      <c r="D3" s="194"/>
      <c r="E3" s="195"/>
      <c r="F3" s="195"/>
      <c r="G3" s="195"/>
      <c r="H3" s="195"/>
      <c r="I3" s="195"/>
      <c r="J3" s="195"/>
      <c r="K3" s="195"/>
      <c r="L3" s="195"/>
      <c r="M3" s="195"/>
    </row>
    <row r="4" spans="1:20" s="104" customFormat="1" ht="18.75" customHeight="1" thickBot="1">
      <c r="A4" s="215" t="s">
        <v>0</v>
      </c>
      <c r="B4" s="216"/>
      <c r="C4" s="216"/>
      <c r="D4" s="216"/>
      <c r="E4" s="217"/>
      <c r="F4" s="218"/>
      <c r="G4" s="218"/>
      <c r="H4" s="218"/>
      <c r="I4" s="218"/>
      <c r="J4" s="218"/>
      <c r="K4" s="218"/>
      <c r="L4" s="218"/>
      <c r="M4" s="219"/>
    </row>
    <row r="5" spans="1:20" s="104" customFormat="1" ht="19.350000000000001" thickBot="1">
      <c r="A5" s="215" t="s">
        <v>1</v>
      </c>
      <c r="B5" s="216"/>
      <c r="C5" s="216"/>
      <c r="D5" s="216"/>
      <c r="E5" s="189"/>
      <c r="F5" s="190"/>
      <c r="G5" s="190"/>
      <c r="H5" s="190"/>
      <c r="I5" s="191"/>
      <c r="J5" s="131" t="s">
        <v>34</v>
      </c>
      <c r="K5" s="196"/>
      <c r="L5" s="197"/>
      <c r="M5" s="132" t="s">
        <v>33</v>
      </c>
    </row>
    <row r="6" spans="1:20" s="104" customFormat="1" ht="18.7" hidden="1" thickTop="1">
      <c r="A6" s="183" t="s">
        <v>2</v>
      </c>
      <c r="B6" s="183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</row>
    <row r="7" spans="1:20" s="104" customFormat="1" ht="18.7" hidden="1" thickTop="1">
      <c r="A7" s="183" t="s">
        <v>3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</row>
    <row r="8" spans="1:20" s="104" customFormat="1" ht="18.7" hidden="1" thickTop="1">
      <c r="A8" s="183" t="s">
        <v>4</v>
      </c>
      <c r="B8" s="183"/>
      <c r="C8" s="183"/>
      <c r="D8" s="183"/>
      <c r="E8" s="183"/>
      <c r="F8" s="183"/>
      <c r="G8" s="183"/>
      <c r="H8" s="183"/>
      <c r="I8" s="183"/>
      <c r="J8" s="183"/>
      <c r="K8" s="183"/>
      <c r="L8" s="183"/>
      <c r="M8" s="183"/>
    </row>
    <row r="9" spans="1:20" s="104" customFormat="1" ht="18.75" customHeight="1">
      <c r="A9" s="3" t="s">
        <v>23</v>
      </c>
      <c r="B9" s="105"/>
      <c r="C9" s="105"/>
      <c r="D9" s="105"/>
      <c r="E9" s="105"/>
    </row>
    <row r="10" spans="1:20" s="104" customFormat="1" ht="18.75" customHeight="1">
      <c r="A10" s="206" t="s">
        <v>69</v>
      </c>
      <c r="B10" s="206"/>
      <c r="C10" s="206"/>
      <c r="D10" s="206"/>
      <c r="E10" s="206"/>
      <c r="F10" s="206"/>
      <c r="H10" s="154" t="s">
        <v>80</v>
      </c>
      <c r="I10" s="155"/>
      <c r="J10" s="155"/>
      <c r="K10" s="155"/>
      <c r="L10" s="155"/>
      <c r="M10" s="156"/>
    </row>
    <row r="11" spans="1:20" s="104" customFormat="1" ht="18.75" customHeight="1">
      <c r="A11" s="157" t="s">
        <v>5</v>
      </c>
      <c r="B11" s="158"/>
      <c r="C11" s="158"/>
      <c r="D11" s="158"/>
      <c r="E11" s="159"/>
      <c r="F11" s="130"/>
      <c r="H11" s="184" t="s">
        <v>5</v>
      </c>
      <c r="I11" s="185"/>
      <c r="J11" s="185"/>
      <c r="K11" s="185"/>
      <c r="L11" s="186"/>
      <c r="M11" s="77" t="s">
        <v>6</v>
      </c>
    </row>
    <row r="12" spans="1:20" s="104" customFormat="1" ht="18.75" customHeight="1">
      <c r="A12" s="207" t="s">
        <v>7</v>
      </c>
      <c r="B12" s="207"/>
      <c r="C12" s="207"/>
      <c r="D12" s="207"/>
      <c r="E12" s="207"/>
      <c r="F12" s="49"/>
      <c r="H12" s="9" t="s">
        <v>47</v>
      </c>
      <c r="I12" s="187" t="s">
        <v>35</v>
      </c>
      <c r="J12" s="187"/>
      <c r="K12" s="187"/>
      <c r="L12" s="188"/>
      <c r="M12" s="17">
        <f>F16</f>
        <v>0</v>
      </c>
    </row>
    <row r="13" spans="1:20" s="104" customFormat="1" ht="18.75" customHeight="1">
      <c r="A13" s="207" t="s">
        <v>9</v>
      </c>
      <c r="B13" s="207"/>
      <c r="C13" s="207"/>
      <c r="D13" s="207"/>
      <c r="E13" s="207"/>
      <c r="F13" s="48"/>
      <c r="H13" s="10" t="s">
        <v>48</v>
      </c>
      <c r="I13" s="227" t="s">
        <v>16</v>
      </c>
      <c r="J13" s="228"/>
      <c r="K13" s="228"/>
      <c r="L13" s="229"/>
      <c r="M13" s="178">
        <f>IF($F$30&gt;($M$12*60%),($M$12*60%),$F$30)</f>
        <v>0</v>
      </c>
    </row>
    <row r="14" spans="1:20" s="104" customFormat="1" ht="18.75" customHeight="1">
      <c r="A14" s="207" t="s">
        <v>10</v>
      </c>
      <c r="B14" s="207"/>
      <c r="C14" s="207"/>
      <c r="D14" s="207"/>
      <c r="E14" s="207"/>
      <c r="F14" s="49"/>
      <c r="H14" s="106"/>
      <c r="I14" s="180" t="s">
        <v>59</v>
      </c>
      <c r="J14" s="181"/>
      <c r="K14" s="181"/>
      <c r="L14" s="182"/>
      <c r="M14" s="179"/>
    </row>
    <row r="15" spans="1:20" s="104" customFormat="1" ht="18.75" customHeight="1" thickBot="1">
      <c r="A15" s="200" t="s">
        <v>11</v>
      </c>
      <c r="B15" s="201"/>
      <c r="C15" s="201"/>
      <c r="D15" s="201"/>
      <c r="E15" s="201"/>
      <c r="F15" s="49"/>
      <c r="H15" s="11" t="s">
        <v>49</v>
      </c>
      <c r="I15" s="223" t="s">
        <v>60</v>
      </c>
      <c r="J15" s="187"/>
      <c r="K15" s="187"/>
      <c r="L15" s="188"/>
      <c r="M15" s="18">
        <f>$M$12-$M$13</f>
        <v>0</v>
      </c>
    </row>
    <row r="16" spans="1:20" s="104" customFormat="1" ht="18.75" customHeight="1" thickBot="1">
      <c r="A16" s="198" t="s">
        <v>13</v>
      </c>
      <c r="B16" s="198"/>
      <c r="C16" s="198"/>
      <c r="D16" s="198"/>
      <c r="E16" s="199"/>
      <c r="F16" s="50">
        <f>$F$12+$F$13+$F$14+$F$15</f>
        <v>0</v>
      </c>
      <c r="H16" s="9" t="s">
        <v>50</v>
      </c>
      <c r="I16" s="223" t="s">
        <v>15</v>
      </c>
      <c r="J16" s="187"/>
      <c r="K16" s="187"/>
      <c r="L16" s="188"/>
      <c r="M16" s="17">
        <v>40000000</v>
      </c>
    </row>
    <row r="17" spans="1:14" s="104" customFormat="1" ht="18.75" customHeight="1">
      <c r="A17" s="105"/>
      <c r="B17" s="105"/>
      <c r="C17" s="105"/>
      <c r="D17" s="105"/>
      <c r="E17" s="105"/>
      <c r="H17" s="12" t="s">
        <v>51</v>
      </c>
      <c r="I17" s="223" t="s">
        <v>61</v>
      </c>
      <c r="J17" s="187"/>
      <c r="K17" s="187"/>
      <c r="L17" s="188"/>
      <c r="M17" s="41" t="str">
        <f>IF(($M$15-$M$16&lt;=0),"0",($M$15-$M$16))</f>
        <v>0</v>
      </c>
    </row>
    <row r="18" spans="1:14" s="104" customFormat="1" ht="18.75" customHeight="1" thickBot="1">
      <c r="A18" s="202" t="s">
        <v>71</v>
      </c>
      <c r="B18" s="155"/>
      <c r="C18" s="155"/>
      <c r="D18" s="203"/>
      <c r="E18" s="155"/>
      <c r="F18" s="204"/>
      <c r="H18" s="9" t="s">
        <v>52</v>
      </c>
      <c r="I18" s="235" t="s">
        <v>62</v>
      </c>
      <c r="J18" s="235"/>
      <c r="K18" s="235"/>
      <c r="L18" s="235"/>
      <c r="M18" s="39">
        <f>+ROUND($M$17*2.5%,2)</f>
        <v>0</v>
      </c>
    </row>
    <row r="19" spans="1:14" s="104" customFormat="1" ht="18.75" customHeight="1" thickBot="1">
      <c r="A19" s="91"/>
      <c r="B19" s="205" t="s">
        <v>44</v>
      </c>
      <c r="C19" s="205"/>
      <c r="D19" s="93"/>
      <c r="E19" s="6" t="s">
        <v>14</v>
      </c>
      <c r="F19" s="93"/>
      <c r="H19" s="15" t="s">
        <v>53</v>
      </c>
      <c r="I19" s="223" t="s">
        <v>39</v>
      </c>
      <c r="J19" s="187"/>
      <c r="K19" s="187"/>
      <c r="L19" s="188"/>
      <c r="M19" s="52">
        <f>$M$20+$M$21</f>
        <v>0</v>
      </c>
    </row>
    <row r="20" spans="1:14" s="104" customFormat="1" ht="18.75" customHeight="1" thickBot="1">
      <c r="A20" s="92"/>
      <c r="B20" s="231" t="s">
        <v>45</v>
      </c>
      <c r="C20" s="231"/>
      <c r="D20" s="231"/>
      <c r="E20" s="231"/>
      <c r="F20" s="239"/>
      <c r="H20" s="107"/>
      <c r="I20" s="148" t="s">
        <v>78</v>
      </c>
      <c r="J20" s="149"/>
      <c r="K20" s="149"/>
      <c r="L20" s="150"/>
      <c r="M20" s="53">
        <f>+IF(AND($F$36&gt;200000000,($M$18*0.15)&gt;200000000),200000000,IF(AND($F$36&lt;=200000000,($M$18*0.15)&gt;200000000),$F$36,IF(AND($M$18*0.15&lt;=200000000,($M$18*0.15)&gt;=$F$36),$F$36,$M$18*0.15)))</f>
        <v>0</v>
      </c>
    </row>
    <row r="21" spans="1:14" s="104" customFormat="1" ht="18.75" customHeight="1" thickBot="1">
      <c r="A21" s="105"/>
      <c r="B21" s="105"/>
      <c r="C21" s="105"/>
      <c r="D21" s="105"/>
      <c r="E21" s="105"/>
      <c r="H21" s="108"/>
      <c r="I21" s="148" t="s">
        <v>79</v>
      </c>
      <c r="J21" s="149"/>
      <c r="K21" s="149"/>
      <c r="L21" s="150"/>
      <c r="M21" s="52">
        <f>+IF(AND($F$40&gt;100000000,($M$18*0.05)&gt;100000000),100000000,IF(AND($F$40&lt;=100000000,($M$18*0.05)&gt;100000000),$F$40,IF(AND($M$18*0.05&lt;=100000000,($M$18*0.05)&gt;=$F$40),$F$40,$M$18*0.05)))</f>
        <v>0</v>
      </c>
    </row>
    <row r="22" spans="1:14" s="104" customFormat="1" ht="18.75" customHeight="1" thickBot="1">
      <c r="A22" s="154" t="s">
        <v>72</v>
      </c>
      <c r="B22" s="155"/>
      <c r="C22" s="155"/>
      <c r="D22" s="155"/>
      <c r="E22" s="155"/>
      <c r="F22" s="156"/>
      <c r="H22" s="9" t="s">
        <v>54</v>
      </c>
      <c r="I22" s="32" t="s">
        <v>63</v>
      </c>
      <c r="J22" s="109"/>
      <c r="K22" s="109"/>
      <c r="L22" s="109"/>
      <c r="M22" s="134">
        <f>$M$18-$M$19</f>
        <v>0</v>
      </c>
    </row>
    <row r="23" spans="1:14" s="104" customFormat="1" ht="18.75" customHeight="1">
      <c r="A23" s="142" t="s">
        <v>18</v>
      </c>
      <c r="B23" s="144"/>
      <c r="C23" s="157" t="s">
        <v>21</v>
      </c>
      <c r="D23" s="158"/>
      <c r="E23" s="159"/>
      <c r="F23" s="76" t="s">
        <v>20</v>
      </c>
      <c r="H23" s="13" t="s">
        <v>55</v>
      </c>
      <c r="I23" s="236" t="s">
        <v>64</v>
      </c>
      <c r="J23" s="237"/>
      <c r="K23" s="237"/>
      <c r="L23" s="238"/>
      <c r="M23" s="39">
        <f>+ROUND($M$22*7%,2)</f>
        <v>0</v>
      </c>
    </row>
    <row r="24" spans="1:14" s="104" customFormat="1" ht="18.75" customHeight="1" thickBot="1">
      <c r="A24" s="140"/>
      <c r="B24" s="141"/>
      <c r="C24" s="160"/>
      <c r="D24" s="161"/>
      <c r="E24" s="162"/>
      <c r="F24" s="78" t="s">
        <v>19</v>
      </c>
      <c r="H24" s="14" t="s">
        <v>56</v>
      </c>
      <c r="I24" s="223" t="s">
        <v>17</v>
      </c>
      <c r="J24" s="187"/>
      <c r="K24" s="228"/>
      <c r="L24" s="188"/>
      <c r="M24" s="40">
        <f>$M$22+$M$23</f>
        <v>0</v>
      </c>
    </row>
    <row r="25" spans="1:14" s="104" customFormat="1" ht="18.75" customHeight="1" thickBot="1">
      <c r="A25" s="224"/>
      <c r="B25" s="225"/>
      <c r="C25" s="224"/>
      <c r="D25" s="226"/>
      <c r="E25" s="225"/>
      <c r="F25" s="94"/>
      <c r="H25" s="20" t="s">
        <v>57</v>
      </c>
      <c r="I25" s="241" t="s">
        <v>40</v>
      </c>
      <c r="J25" s="242"/>
      <c r="K25" s="101"/>
      <c r="L25" s="21" t="s">
        <v>8</v>
      </c>
      <c r="M25" s="135">
        <f>IFERROR((ROUND($M$22*1.5%,2)*$K$25),0)</f>
        <v>0</v>
      </c>
    </row>
    <row r="26" spans="1:14" s="104" customFormat="1" ht="18.75" customHeight="1" thickBot="1">
      <c r="A26" s="151"/>
      <c r="B26" s="152"/>
      <c r="C26" s="151"/>
      <c r="D26" s="153"/>
      <c r="E26" s="152"/>
      <c r="F26" s="95"/>
      <c r="H26" s="20" t="s">
        <v>58</v>
      </c>
      <c r="I26" s="241" t="s">
        <v>32</v>
      </c>
      <c r="J26" s="242"/>
      <c r="K26" s="243"/>
      <c r="L26" s="242"/>
      <c r="M26" s="136">
        <f>$M$24+$M$25</f>
        <v>0</v>
      </c>
      <c r="N26" s="110"/>
    </row>
    <row r="27" spans="1:14" s="104" customFormat="1" ht="18.75" customHeight="1">
      <c r="A27" s="220"/>
      <c r="B27" s="221"/>
      <c r="C27" s="220"/>
      <c r="D27" s="222"/>
      <c r="E27" s="221"/>
      <c r="F27" s="96"/>
      <c r="H27" s="45" t="s">
        <v>41</v>
      </c>
      <c r="I27" s="111"/>
      <c r="J27" s="111"/>
      <c r="K27" s="111"/>
      <c r="L27" s="111"/>
      <c r="M27" s="112"/>
    </row>
    <row r="28" spans="1:14" s="104" customFormat="1" ht="18.75" customHeight="1" thickBot="1">
      <c r="A28" s="163"/>
      <c r="B28" s="164"/>
      <c r="C28" s="163"/>
      <c r="D28" s="165"/>
      <c r="E28" s="164"/>
      <c r="F28" s="97"/>
      <c r="H28" s="240" t="s">
        <v>67</v>
      </c>
      <c r="I28" s="240"/>
      <c r="J28" s="240"/>
      <c r="K28" s="240"/>
      <c r="L28" s="240"/>
      <c r="M28" s="240"/>
    </row>
    <row r="29" spans="1:14" s="104" customFormat="1" ht="18.75" customHeight="1">
      <c r="A29" s="90"/>
      <c r="B29" s="133" t="s">
        <v>98</v>
      </c>
      <c r="C29" s="88"/>
      <c r="D29" s="87"/>
      <c r="E29" s="87"/>
      <c r="F29" s="89"/>
      <c r="H29" s="44" t="s">
        <v>66</v>
      </c>
      <c r="I29" s="113"/>
      <c r="J29" s="113"/>
      <c r="K29" s="113"/>
      <c r="L29" s="113"/>
      <c r="M29" s="113"/>
    </row>
    <row r="30" spans="1:14" s="104" customFormat="1" ht="18.75" customHeight="1">
      <c r="A30" s="170" t="s">
        <v>22</v>
      </c>
      <c r="B30" s="171"/>
      <c r="C30" s="171"/>
      <c r="D30" s="171"/>
      <c r="E30" s="172"/>
      <c r="F30" s="19">
        <f>SUM($F$25:$F$28,'USO หน้า 2 จาก 2 '!F42)</f>
        <v>0</v>
      </c>
      <c r="H30" s="44" t="s">
        <v>46</v>
      </c>
      <c r="I30" s="114"/>
      <c r="J30" s="114"/>
      <c r="K30" s="114"/>
      <c r="L30" s="114"/>
      <c r="M30" s="114"/>
    </row>
    <row r="31" spans="1:14" s="104" customFormat="1" ht="18.75" customHeight="1" thickBot="1">
      <c r="A31" s="84" t="s">
        <v>36</v>
      </c>
      <c r="B31" s="115"/>
      <c r="C31" s="115"/>
      <c r="D31" s="115"/>
      <c r="E31" s="116"/>
      <c r="F31" s="116"/>
      <c r="H31" s="166" t="s">
        <v>81</v>
      </c>
      <c r="I31" s="167"/>
      <c r="J31" s="168"/>
      <c r="K31" s="168"/>
      <c r="L31" s="168"/>
      <c r="M31" s="169"/>
    </row>
    <row r="32" spans="1:14" s="104" customFormat="1" ht="18.75" customHeight="1">
      <c r="A32" s="246" t="s">
        <v>97</v>
      </c>
      <c r="B32" s="247"/>
      <c r="C32" s="247"/>
      <c r="D32" s="247"/>
      <c r="E32" s="247"/>
      <c r="F32" s="248"/>
      <c r="H32" s="173" t="s">
        <v>24</v>
      </c>
      <c r="I32" s="174"/>
      <c r="J32" s="175"/>
      <c r="K32" s="176"/>
      <c r="L32" s="176"/>
      <c r="M32" s="177"/>
    </row>
    <row r="33" spans="1:13" s="104" customFormat="1" ht="18.75" customHeight="1" thickBot="1">
      <c r="A33" s="249" t="s">
        <v>37</v>
      </c>
      <c r="B33" s="250"/>
      <c r="C33" s="251" t="s">
        <v>38</v>
      </c>
      <c r="D33" s="252"/>
      <c r="E33" s="253"/>
      <c r="F33" s="79" t="s">
        <v>6</v>
      </c>
      <c r="H33" s="210" t="s">
        <v>25</v>
      </c>
      <c r="I33" s="211"/>
      <c r="J33" s="212"/>
      <c r="K33" s="213"/>
      <c r="L33" s="213"/>
      <c r="M33" s="214"/>
    </row>
    <row r="34" spans="1:13" s="104" customFormat="1" ht="18.75" customHeight="1" thickBot="1">
      <c r="A34" s="244"/>
      <c r="B34" s="245"/>
      <c r="C34" s="224"/>
      <c r="D34" s="226"/>
      <c r="E34" s="225"/>
      <c r="F34" s="98"/>
      <c r="H34" s="230" t="s">
        <v>26</v>
      </c>
      <c r="I34" s="231"/>
      <c r="J34" s="232"/>
      <c r="K34" s="233"/>
      <c r="L34" s="233"/>
      <c r="M34" s="234"/>
    </row>
    <row r="35" spans="1:13" s="104" customFormat="1" ht="18.75" customHeight="1" thickBot="1">
      <c r="A35" s="254"/>
      <c r="B35" s="255"/>
      <c r="C35" s="163"/>
      <c r="D35" s="165"/>
      <c r="E35" s="164"/>
      <c r="F35" s="99"/>
      <c r="H35" s="209"/>
      <c r="I35" s="209"/>
      <c r="J35" s="209"/>
      <c r="K35" s="209"/>
      <c r="L35" s="209"/>
      <c r="M35" s="209"/>
    </row>
    <row r="36" spans="1:13" s="104" customFormat="1" ht="18.75" customHeight="1">
      <c r="A36" s="137" t="s">
        <v>73</v>
      </c>
      <c r="B36" s="138"/>
      <c r="C36" s="138"/>
      <c r="D36" s="138"/>
      <c r="E36" s="139"/>
      <c r="F36" s="23">
        <f>SUM($F$34:$F$35,'USO หน้า 2 จาก 2 '!M21)</f>
        <v>0</v>
      </c>
      <c r="H36" s="208" t="s">
        <v>42</v>
      </c>
      <c r="I36" s="208"/>
      <c r="J36" s="208"/>
      <c r="K36" s="208"/>
      <c r="L36" s="208"/>
      <c r="M36" s="208"/>
    </row>
    <row r="37" spans="1:13" s="104" customFormat="1" ht="18.75" customHeight="1">
      <c r="A37" s="142" t="s">
        <v>74</v>
      </c>
      <c r="B37" s="144"/>
      <c r="C37" s="142" t="s">
        <v>38</v>
      </c>
      <c r="D37" s="143"/>
      <c r="E37" s="144"/>
      <c r="F37" s="146" t="s">
        <v>6</v>
      </c>
      <c r="H37" s="259" t="s">
        <v>43</v>
      </c>
      <c r="I37" s="259"/>
      <c r="J37" s="259"/>
      <c r="K37" s="259"/>
      <c r="L37" s="259"/>
      <c r="M37" s="259"/>
    </row>
    <row r="38" spans="1:13" s="104" customFormat="1" ht="18.75" customHeight="1" thickBot="1">
      <c r="A38" s="140" t="s">
        <v>75</v>
      </c>
      <c r="B38" s="141"/>
      <c r="C38" s="140"/>
      <c r="D38" s="145"/>
      <c r="E38" s="141"/>
      <c r="F38" s="147"/>
      <c r="H38" s="86"/>
      <c r="I38" s="86"/>
      <c r="J38" s="86"/>
      <c r="K38" s="86"/>
      <c r="L38" s="86"/>
      <c r="M38" s="86"/>
    </row>
    <row r="39" spans="1:13" s="104" customFormat="1" ht="18.75" customHeight="1" thickBot="1">
      <c r="A39" s="256"/>
      <c r="B39" s="257"/>
      <c r="C39" s="256"/>
      <c r="D39" s="258"/>
      <c r="E39" s="257"/>
      <c r="F39" s="100"/>
      <c r="H39" s="209" t="s">
        <v>27</v>
      </c>
      <c r="I39" s="209"/>
      <c r="J39" s="209"/>
      <c r="K39" s="209"/>
      <c r="L39" s="209"/>
      <c r="M39" s="209"/>
    </row>
    <row r="40" spans="1:13" s="104" customFormat="1" ht="18.75" customHeight="1">
      <c r="A40" s="137" t="s">
        <v>76</v>
      </c>
      <c r="B40" s="138"/>
      <c r="C40" s="138"/>
      <c r="D40" s="138"/>
      <c r="E40" s="139"/>
      <c r="F40" s="23">
        <f>SUM($F$39:$F$39,'USO หน้า 2 จาก 2 '!M28)</f>
        <v>0</v>
      </c>
      <c r="H40" s="209" t="s">
        <v>28</v>
      </c>
      <c r="I40" s="209"/>
      <c r="J40" s="209"/>
      <c r="K40" s="209"/>
      <c r="L40" s="209"/>
      <c r="M40" s="209"/>
    </row>
    <row r="41" spans="1:13" s="104" customFormat="1" ht="18.75" customHeight="1">
      <c r="A41" s="102"/>
      <c r="B41" s="102"/>
      <c r="C41" s="102"/>
      <c r="D41" s="102"/>
      <c r="E41" s="102"/>
      <c r="F41" s="102"/>
      <c r="H41" s="209" t="s">
        <v>29</v>
      </c>
      <c r="I41" s="209"/>
      <c r="J41" s="209"/>
      <c r="K41" s="209"/>
      <c r="L41" s="209"/>
      <c r="M41" s="209"/>
    </row>
    <row r="42" spans="1:13" s="104" customFormat="1" ht="18.75" customHeight="1" thickBot="1">
      <c r="A42" s="202" t="s">
        <v>77</v>
      </c>
      <c r="B42" s="203"/>
      <c r="C42" s="203"/>
      <c r="D42" s="203"/>
      <c r="E42" s="203"/>
      <c r="F42" s="204"/>
      <c r="H42" s="209" t="s">
        <v>30</v>
      </c>
      <c r="I42" s="209"/>
      <c r="J42" s="209"/>
      <c r="K42" s="209"/>
      <c r="L42" s="209"/>
      <c r="M42" s="209"/>
    </row>
    <row r="43" spans="1:13" s="104" customFormat="1" ht="18.75" customHeight="1" thickBot="1">
      <c r="A43" s="91"/>
      <c r="B43" s="205" t="s">
        <v>44</v>
      </c>
      <c r="C43" s="205"/>
      <c r="D43" s="93"/>
      <c r="E43" s="6" t="s">
        <v>14</v>
      </c>
      <c r="F43" s="93"/>
      <c r="H43" s="208" t="s">
        <v>12</v>
      </c>
      <c r="I43" s="208"/>
      <c r="J43" s="208"/>
      <c r="K43" s="208"/>
      <c r="L43" s="208"/>
      <c r="M43" s="208"/>
    </row>
    <row r="44" spans="1:13" s="104" customFormat="1" ht="18.75" customHeight="1" thickBot="1">
      <c r="A44" s="92"/>
      <c r="B44" s="231" t="s">
        <v>68</v>
      </c>
      <c r="C44" s="231"/>
      <c r="D44" s="231"/>
      <c r="E44" s="231"/>
      <c r="F44" s="239"/>
      <c r="H44" s="208" t="s">
        <v>31</v>
      </c>
      <c r="I44" s="208"/>
      <c r="J44" s="208"/>
      <c r="K44" s="208"/>
      <c r="L44" s="208"/>
      <c r="M44" s="208"/>
    </row>
    <row r="45" spans="1:13">
      <c r="M45" s="117"/>
    </row>
    <row r="46" spans="1:13" ht="19.850000000000001" customHeight="1"/>
    <row r="48" spans="1:13">
      <c r="G48" s="118"/>
    </row>
    <row r="49" spans="13:13" ht="20.45" customHeight="1">
      <c r="M49" s="104"/>
    </row>
    <row r="50" spans="13:13" ht="21" customHeight="1"/>
    <row r="51" spans="13:13" ht="20.45" customHeight="1"/>
  </sheetData>
  <sheetProtection algorithmName="SHA-512" hashValue="XmsW0/uyRRVWjm7F1Tm96z8tOzGKe9E3xVc+UR5sVjbgqmH3cMPGUddA/w/xR3aapKl9buO8tYqomHXTh+YJRw==" saltValue="FiDYnivN3LqhUWzwgdLh7A==" spinCount="100000" sheet="1" objects="1" scenarios="1"/>
  <mergeCells count="85">
    <mergeCell ref="B44:F44"/>
    <mergeCell ref="H44:M44"/>
    <mergeCell ref="A35:B35"/>
    <mergeCell ref="C35:E35"/>
    <mergeCell ref="H39:M39"/>
    <mergeCell ref="A36:E36"/>
    <mergeCell ref="H40:M40"/>
    <mergeCell ref="A37:B37"/>
    <mergeCell ref="A39:B39"/>
    <mergeCell ref="C39:E39"/>
    <mergeCell ref="H41:M41"/>
    <mergeCell ref="A42:F42"/>
    <mergeCell ref="H42:M42"/>
    <mergeCell ref="B43:C43"/>
    <mergeCell ref="H43:M43"/>
    <mergeCell ref="H37:M37"/>
    <mergeCell ref="A34:B34"/>
    <mergeCell ref="C34:E34"/>
    <mergeCell ref="A32:F32"/>
    <mergeCell ref="A33:B33"/>
    <mergeCell ref="C33:E33"/>
    <mergeCell ref="B20:F20"/>
    <mergeCell ref="I20:L20"/>
    <mergeCell ref="H28:M28"/>
    <mergeCell ref="I25:J25"/>
    <mergeCell ref="I26:L26"/>
    <mergeCell ref="H34:I34"/>
    <mergeCell ref="J34:M34"/>
    <mergeCell ref="I17:L17"/>
    <mergeCell ref="I18:L18"/>
    <mergeCell ref="I23:L23"/>
    <mergeCell ref="I24:L24"/>
    <mergeCell ref="I19:L19"/>
    <mergeCell ref="H36:M36"/>
    <mergeCell ref="H35:M35"/>
    <mergeCell ref="H33:I33"/>
    <mergeCell ref="J33:M33"/>
    <mergeCell ref="A4:D4"/>
    <mergeCell ref="A5:D5"/>
    <mergeCell ref="E4:M4"/>
    <mergeCell ref="A11:E11"/>
    <mergeCell ref="A27:B27"/>
    <mergeCell ref="C27:E27"/>
    <mergeCell ref="I15:L15"/>
    <mergeCell ref="I16:L16"/>
    <mergeCell ref="A25:B25"/>
    <mergeCell ref="C25:E25"/>
    <mergeCell ref="I13:L13"/>
    <mergeCell ref="A14:E14"/>
    <mergeCell ref="A16:E16"/>
    <mergeCell ref="A15:E15"/>
    <mergeCell ref="A18:F18"/>
    <mergeCell ref="B19:C19"/>
    <mergeCell ref="A10:F10"/>
    <mergeCell ref="A12:E12"/>
    <mergeCell ref="A13:E13"/>
    <mergeCell ref="E5:I5"/>
    <mergeCell ref="A1:M1"/>
    <mergeCell ref="A2:M2"/>
    <mergeCell ref="A3:M3"/>
    <mergeCell ref="K5:L5"/>
    <mergeCell ref="M13:M14"/>
    <mergeCell ref="I14:L14"/>
    <mergeCell ref="A6:M6"/>
    <mergeCell ref="A7:M7"/>
    <mergeCell ref="A8:M8"/>
    <mergeCell ref="H10:M10"/>
    <mergeCell ref="H11:L11"/>
    <mergeCell ref="I12:L12"/>
    <mergeCell ref="A40:E40"/>
    <mergeCell ref="A38:B38"/>
    <mergeCell ref="C37:E38"/>
    <mergeCell ref="F37:F38"/>
    <mergeCell ref="I21:L21"/>
    <mergeCell ref="A26:B26"/>
    <mergeCell ref="C26:E26"/>
    <mergeCell ref="A22:F22"/>
    <mergeCell ref="A23:B24"/>
    <mergeCell ref="C23:E24"/>
    <mergeCell ref="A28:B28"/>
    <mergeCell ref="C28:E28"/>
    <mergeCell ref="H31:M31"/>
    <mergeCell ref="A30:E30"/>
    <mergeCell ref="H32:I32"/>
    <mergeCell ref="J32:M32"/>
  </mergeCells>
  <printOptions horizontalCentered="1"/>
  <pageMargins left="0.27559055118110237" right="0.27559055118110237" top="0.11811023622047245" bottom="0.11811023622047245" header="0.31496062992125984" footer="0.11811023622047245"/>
  <pageSetup paperSize="9" scale="71" orientation="landscape" r:id="rId1"/>
  <headerFooter>
    <oddFooter>&amp;L&amp;"BrowalliaUPC,Regular"&amp;13USOTC_V.1_030226&amp;R&amp;"BrowalliaUPC,Regular"&amp;13หน้า 1 จาก 2</oddFooter>
  </headerFooter>
  <ignoredErrors>
    <ignoredError sqref="H22:H26 H12:H20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Check Box 1">
              <controlPr defaultSize="0" autoFill="0" autoLine="0" autoPict="0">
                <anchor moveWithCells="1">
                  <from>
                    <xdr:col>0</xdr:col>
                    <xdr:colOff>59267</xdr:colOff>
                    <xdr:row>42</xdr:row>
                    <xdr:rowOff>21167</xdr:rowOff>
                  </from>
                  <to>
                    <xdr:col>0</xdr:col>
                    <xdr:colOff>249767</xdr:colOff>
                    <xdr:row>42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Check Box 2">
              <controlPr defaultSize="0" autoFill="0" autoLine="0" autoPict="0">
                <anchor moveWithCells="1">
                  <from>
                    <xdr:col>0</xdr:col>
                    <xdr:colOff>59267</xdr:colOff>
                    <xdr:row>43</xdr:row>
                    <xdr:rowOff>21167</xdr:rowOff>
                  </from>
                  <to>
                    <xdr:col>0</xdr:col>
                    <xdr:colOff>249767</xdr:colOff>
                    <xdr:row>43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2" r:id="rId6" name="Check Box 26">
              <controlPr defaultSize="0" autoFill="0" autoLine="0" autoPict="0">
                <anchor moveWithCells="1">
                  <from>
                    <xdr:col>0</xdr:col>
                    <xdr:colOff>59267</xdr:colOff>
                    <xdr:row>18</xdr:row>
                    <xdr:rowOff>21167</xdr:rowOff>
                  </from>
                  <to>
                    <xdr:col>0</xdr:col>
                    <xdr:colOff>249767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3" r:id="rId7" name="Check Box 27">
              <controlPr defaultSize="0" autoFill="0" autoLine="0" autoPict="0">
                <anchor moveWithCells="1">
                  <from>
                    <xdr:col>0</xdr:col>
                    <xdr:colOff>59267</xdr:colOff>
                    <xdr:row>19</xdr:row>
                    <xdr:rowOff>21167</xdr:rowOff>
                  </from>
                  <to>
                    <xdr:col>0</xdr:col>
                    <xdr:colOff>249767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0" r:id="rId8" name="Check Box 34">
              <controlPr defaultSize="0" autoFill="0" autoLine="0" autoPict="0">
                <anchor moveWithCells="1">
                  <from>
                    <xdr:col>0</xdr:col>
                    <xdr:colOff>59267</xdr:colOff>
                    <xdr:row>28</xdr:row>
                    <xdr:rowOff>21167</xdr:rowOff>
                  </from>
                  <to>
                    <xdr:col>0</xdr:col>
                    <xdr:colOff>249767</xdr:colOff>
                    <xdr:row>28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B0D6E-89BD-444E-939D-DCEC5BC8B505}">
  <sheetPr>
    <tabColor rgb="FFFFC000"/>
  </sheetPr>
  <dimension ref="A1:T46"/>
  <sheetViews>
    <sheetView showGridLines="0" tabSelected="1" topLeftCell="C14" zoomScaleNormal="100" zoomScaleSheetLayoutView="100" workbookViewId="0">
      <selection activeCell="M28" sqref="M28"/>
    </sheetView>
  </sheetViews>
  <sheetFormatPr defaultColWidth="9" defaultRowHeight="19.7"/>
  <cols>
    <col min="1" max="1" width="4.17578125" style="102" customWidth="1"/>
    <col min="2" max="2" width="31.17578125" style="102" customWidth="1"/>
    <col min="3" max="3" width="24.703125" style="102" customWidth="1"/>
    <col min="4" max="4" width="6.703125" style="102" customWidth="1"/>
    <col min="5" max="5" width="8.1171875" style="102" customWidth="1"/>
    <col min="6" max="6" width="15.703125" style="102" customWidth="1"/>
    <col min="7" max="7" width="5.5859375" style="102" customWidth="1"/>
    <col min="8" max="8" width="3.5859375" style="102" customWidth="1"/>
    <col min="9" max="9" width="23.5859375" style="102" customWidth="1"/>
    <col min="10" max="10" width="27.5859375" style="102" customWidth="1"/>
    <col min="11" max="11" width="6.5859375" style="102" customWidth="1"/>
    <col min="12" max="12" width="8.703125" style="102" customWidth="1"/>
    <col min="13" max="13" width="20.5859375" style="102" customWidth="1"/>
    <col min="14" max="16384" width="9" style="102"/>
  </cols>
  <sheetData>
    <row r="1" spans="1:20" ht="18.75" customHeight="1">
      <c r="A1" s="192"/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</row>
    <row r="2" spans="1:20" ht="30" customHeight="1">
      <c r="A2" s="193" t="s">
        <v>99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03"/>
      <c r="O2" s="103"/>
      <c r="P2" s="103"/>
      <c r="Q2" s="103"/>
      <c r="R2" s="103"/>
      <c r="S2" s="103"/>
      <c r="T2" s="103"/>
    </row>
    <row r="3" spans="1:20" ht="9.9499999999999993" customHeight="1" thickBot="1">
      <c r="A3" s="194"/>
      <c r="B3" s="194"/>
      <c r="C3" s="194"/>
      <c r="D3" s="194"/>
      <c r="E3" s="195"/>
      <c r="F3" s="195"/>
      <c r="G3" s="195"/>
      <c r="H3" s="195"/>
      <c r="I3" s="195"/>
      <c r="J3" s="195"/>
      <c r="K3" s="195"/>
      <c r="L3" s="195"/>
      <c r="M3" s="195"/>
    </row>
    <row r="4" spans="1:20" s="104" customFormat="1" ht="18.75" customHeight="1" thickBot="1">
      <c r="A4" s="215" t="s">
        <v>0</v>
      </c>
      <c r="B4" s="216"/>
      <c r="C4" s="216"/>
      <c r="D4" s="216"/>
      <c r="E4" s="217">
        <f>'USO หน้า 1 จาก 2'!E4</f>
        <v>0</v>
      </c>
      <c r="F4" s="218"/>
      <c r="G4" s="218"/>
      <c r="H4" s="218"/>
      <c r="I4" s="218"/>
      <c r="J4" s="218"/>
      <c r="K4" s="218"/>
      <c r="L4" s="218"/>
      <c r="M4" s="219"/>
    </row>
    <row r="5" spans="1:20" s="104" customFormat="1" ht="19.350000000000001" thickBot="1">
      <c r="A5" s="215" t="s">
        <v>1</v>
      </c>
      <c r="B5" s="216"/>
      <c r="C5" s="216"/>
      <c r="D5" s="216"/>
      <c r="E5" s="189">
        <f>'USO หน้า 1 จาก 2'!E5</f>
        <v>0</v>
      </c>
      <c r="F5" s="218"/>
      <c r="G5" s="218"/>
      <c r="H5" s="218"/>
      <c r="I5" s="219"/>
      <c r="J5" s="131" t="s">
        <v>34</v>
      </c>
      <c r="K5" s="196">
        <f>'USO หน้า 1 จาก 2'!K5</f>
        <v>0</v>
      </c>
      <c r="L5" s="197"/>
      <c r="M5" s="132" t="s">
        <v>33</v>
      </c>
    </row>
    <row r="6" spans="1:20" s="104" customFormat="1" ht="18.7" hidden="1" thickTop="1">
      <c r="A6" s="183" t="s">
        <v>2</v>
      </c>
      <c r="B6" s="183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</row>
    <row r="7" spans="1:20" s="104" customFormat="1" ht="18.7" hidden="1" thickTop="1">
      <c r="A7" s="183" t="s">
        <v>3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</row>
    <row r="8" spans="1:20" s="104" customFormat="1" ht="18.7" hidden="1" thickTop="1">
      <c r="A8" s="183" t="s">
        <v>4</v>
      </c>
      <c r="B8" s="183"/>
      <c r="C8" s="183"/>
      <c r="D8" s="183"/>
      <c r="E8" s="183"/>
      <c r="F8" s="183"/>
      <c r="G8" s="183"/>
      <c r="H8" s="183"/>
      <c r="I8" s="183"/>
      <c r="J8" s="183"/>
      <c r="K8" s="183"/>
      <c r="L8" s="183"/>
      <c r="M8" s="183"/>
    </row>
    <row r="9" spans="1:20" s="104" customFormat="1" ht="18.75" customHeight="1">
      <c r="A9" s="3" t="s">
        <v>23</v>
      </c>
      <c r="B9" s="105"/>
      <c r="C9" s="105"/>
      <c r="D9" s="105"/>
      <c r="E9" s="105"/>
      <c r="H9" s="119"/>
      <c r="I9" s="119"/>
      <c r="J9" s="119"/>
      <c r="K9" s="119"/>
      <c r="L9" s="119"/>
      <c r="M9" s="119"/>
    </row>
    <row r="10" spans="1:20" s="104" customFormat="1" ht="18.75" customHeight="1">
      <c r="A10" s="154" t="s">
        <v>82</v>
      </c>
      <c r="B10" s="155"/>
      <c r="C10" s="155"/>
      <c r="D10" s="155"/>
      <c r="E10" s="155"/>
      <c r="F10" s="156"/>
      <c r="H10" s="154" t="s">
        <v>87</v>
      </c>
      <c r="I10" s="155"/>
      <c r="J10" s="155"/>
      <c r="K10" s="155"/>
      <c r="L10" s="155"/>
      <c r="M10" s="156"/>
    </row>
    <row r="11" spans="1:20" s="104" customFormat="1" ht="18.75" customHeight="1">
      <c r="A11" s="142" t="s">
        <v>18</v>
      </c>
      <c r="B11" s="144"/>
      <c r="C11" s="157" t="s">
        <v>21</v>
      </c>
      <c r="D11" s="158"/>
      <c r="E11" s="159"/>
      <c r="F11" s="76" t="s">
        <v>20</v>
      </c>
      <c r="H11" s="142" t="s">
        <v>83</v>
      </c>
      <c r="I11" s="144"/>
      <c r="J11" s="157" t="s">
        <v>38</v>
      </c>
      <c r="K11" s="158"/>
      <c r="L11" s="159"/>
      <c r="M11" s="76" t="s">
        <v>6</v>
      </c>
    </row>
    <row r="12" spans="1:20" s="104" customFormat="1" ht="18.75" customHeight="1">
      <c r="A12" s="140"/>
      <c r="B12" s="141"/>
      <c r="C12" s="160"/>
      <c r="D12" s="161"/>
      <c r="E12" s="162"/>
      <c r="F12" s="78" t="s">
        <v>19</v>
      </c>
      <c r="H12" s="265" t="s">
        <v>84</v>
      </c>
      <c r="I12" s="266"/>
      <c r="J12" s="120"/>
      <c r="K12" s="121"/>
      <c r="L12" s="122"/>
      <c r="M12" s="123"/>
    </row>
    <row r="13" spans="1:20" s="104" customFormat="1" ht="18.75" customHeight="1">
      <c r="A13" s="287"/>
      <c r="B13" s="288"/>
      <c r="C13" s="287"/>
      <c r="D13" s="288"/>
      <c r="E13" s="289"/>
      <c r="F13" s="63"/>
      <c r="G13" s="124"/>
      <c r="H13" s="262"/>
      <c r="I13" s="263"/>
      <c r="J13" s="264"/>
      <c r="K13" s="264"/>
      <c r="L13" s="264"/>
      <c r="M13" s="72"/>
    </row>
    <row r="14" spans="1:20" s="104" customFormat="1" ht="18.75" customHeight="1">
      <c r="A14" s="278"/>
      <c r="B14" s="222"/>
      <c r="C14" s="280"/>
      <c r="D14" s="153"/>
      <c r="E14" s="281"/>
      <c r="F14" s="64"/>
      <c r="G14" s="124"/>
      <c r="H14" s="260"/>
      <c r="I14" s="261"/>
      <c r="J14" s="273"/>
      <c r="K14" s="274"/>
      <c r="L14" s="275"/>
      <c r="M14" s="71"/>
    </row>
    <row r="15" spans="1:20" s="104" customFormat="1" ht="18.75" customHeight="1">
      <c r="A15" s="278"/>
      <c r="B15" s="222"/>
      <c r="C15" s="278"/>
      <c r="D15" s="222"/>
      <c r="E15" s="279"/>
      <c r="F15" s="65"/>
      <c r="H15" s="260"/>
      <c r="I15" s="261"/>
      <c r="J15" s="273"/>
      <c r="K15" s="274"/>
      <c r="L15" s="275"/>
      <c r="M15" s="71"/>
    </row>
    <row r="16" spans="1:20" s="104" customFormat="1" ht="18.75" customHeight="1">
      <c r="A16" s="278"/>
      <c r="B16" s="222"/>
      <c r="C16" s="278"/>
      <c r="D16" s="222"/>
      <c r="E16" s="279"/>
      <c r="F16" s="65"/>
      <c r="H16" s="260"/>
      <c r="I16" s="261"/>
      <c r="J16" s="273"/>
      <c r="K16" s="274"/>
      <c r="L16" s="275"/>
      <c r="M16" s="71"/>
    </row>
    <row r="17" spans="1:13" s="104" customFormat="1" ht="18.75" customHeight="1">
      <c r="A17" s="278"/>
      <c r="B17" s="222"/>
      <c r="C17" s="278"/>
      <c r="D17" s="222"/>
      <c r="E17" s="279"/>
      <c r="F17" s="65"/>
      <c r="H17" s="260"/>
      <c r="I17" s="261"/>
      <c r="J17" s="273"/>
      <c r="K17" s="274"/>
      <c r="L17" s="275"/>
      <c r="M17" s="71"/>
    </row>
    <row r="18" spans="1:13" s="104" customFormat="1" ht="18.75" customHeight="1">
      <c r="A18" s="278"/>
      <c r="B18" s="222"/>
      <c r="C18" s="260"/>
      <c r="D18" s="290"/>
      <c r="E18" s="261"/>
      <c r="F18" s="65"/>
      <c r="H18" s="260"/>
      <c r="I18" s="261"/>
      <c r="J18" s="273"/>
      <c r="K18" s="274"/>
      <c r="L18" s="275"/>
      <c r="M18" s="71"/>
    </row>
    <row r="19" spans="1:13" s="104" customFormat="1" ht="18.75" customHeight="1">
      <c r="A19" s="278"/>
      <c r="B19" s="222"/>
      <c r="C19" s="278"/>
      <c r="D19" s="222"/>
      <c r="E19" s="279"/>
      <c r="F19" s="65"/>
      <c r="G19" s="125"/>
      <c r="H19" s="260"/>
      <c r="I19" s="261"/>
      <c r="J19" s="273"/>
      <c r="K19" s="274"/>
      <c r="L19" s="275"/>
      <c r="M19" s="73"/>
    </row>
    <row r="20" spans="1:13" s="104" customFormat="1" ht="18.75" customHeight="1">
      <c r="A20" s="278"/>
      <c r="B20" s="222"/>
      <c r="C20" s="278"/>
      <c r="D20" s="222"/>
      <c r="E20" s="279"/>
      <c r="F20" s="65"/>
      <c r="G20" s="125"/>
      <c r="H20" s="267"/>
      <c r="I20" s="268"/>
      <c r="J20" s="282"/>
      <c r="K20" s="283"/>
      <c r="L20" s="284"/>
      <c r="M20" s="74"/>
    </row>
    <row r="21" spans="1:13" s="104" customFormat="1" ht="18.75" customHeight="1">
      <c r="A21" s="278"/>
      <c r="B21" s="222"/>
      <c r="C21" s="278"/>
      <c r="D21" s="222"/>
      <c r="E21" s="279"/>
      <c r="F21" s="65"/>
      <c r="G21" s="125"/>
      <c r="H21" s="137" t="s">
        <v>73</v>
      </c>
      <c r="I21" s="138"/>
      <c r="J21" s="138"/>
      <c r="K21" s="138"/>
      <c r="L21" s="139"/>
      <c r="M21" s="19">
        <f>SUM($M$13:$M$20)</f>
        <v>0</v>
      </c>
    </row>
    <row r="22" spans="1:13" s="104" customFormat="1" ht="18.75" customHeight="1">
      <c r="A22" s="278"/>
      <c r="B22" s="222"/>
      <c r="C22" s="278"/>
      <c r="D22" s="222"/>
      <c r="E22" s="279"/>
      <c r="F22" s="65"/>
      <c r="H22" s="142" t="s">
        <v>86</v>
      </c>
      <c r="I22" s="144"/>
      <c r="J22" s="142" t="s">
        <v>38</v>
      </c>
      <c r="K22" s="143"/>
      <c r="L22" s="144"/>
      <c r="M22" s="146" t="s">
        <v>6</v>
      </c>
    </row>
    <row r="23" spans="1:13" s="104" customFormat="1" ht="18.75" customHeight="1">
      <c r="A23" s="278"/>
      <c r="B23" s="222"/>
      <c r="C23" s="278"/>
      <c r="D23" s="222"/>
      <c r="E23" s="279"/>
      <c r="F23" s="65"/>
      <c r="H23" s="265" t="s">
        <v>85</v>
      </c>
      <c r="I23" s="266"/>
      <c r="J23" s="140"/>
      <c r="K23" s="145"/>
      <c r="L23" s="141"/>
      <c r="M23" s="272"/>
    </row>
    <row r="24" spans="1:13" s="104" customFormat="1" ht="18.75" customHeight="1">
      <c r="A24" s="278"/>
      <c r="B24" s="222"/>
      <c r="C24" s="278"/>
      <c r="D24" s="222"/>
      <c r="E24" s="279"/>
      <c r="F24" s="65"/>
      <c r="H24" s="276"/>
      <c r="I24" s="277"/>
      <c r="J24" s="269"/>
      <c r="K24" s="270"/>
      <c r="L24" s="271"/>
      <c r="M24" s="70"/>
    </row>
    <row r="25" spans="1:13" s="104" customFormat="1" ht="18.75" customHeight="1">
      <c r="A25" s="278"/>
      <c r="B25" s="222"/>
      <c r="C25" s="278"/>
      <c r="D25" s="222"/>
      <c r="E25" s="279"/>
      <c r="F25" s="65"/>
      <c r="H25" s="68"/>
      <c r="I25" s="69"/>
      <c r="J25" s="273"/>
      <c r="K25" s="274"/>
      <c r="L25" s="275"/>
      <c r="M25" s="71"/>
    </row>
    <row r="26" spans="1:13" s="104" customFormat="1" ht="18.75" customHeight="1">
      <c r="A26" s="278"/>
      <c r="B26" s="279"/>
      <c r="C26" s="60"/>
      <c r="D26" s="43"/>
      <c r="E26" s="62"/>
      <c r="F26" s="65"/>
      <c r="H26" s="68"/>
      <c r="I26" s="69"/>
      <c r="J26" s="273"/>
      <c r="K26" s="274"/>
      <c r="L26" s="275"/>
      <c r="M26" s="71"/>
    </row>
    <row r="27" spans="1:13" s="104" customFormat="1" ht="18.75" customHeight="1">
      <c r="A27" s="278"/>
      <c r="B27" s="222"/>
      <c r="C27" s="278"/>
      <c r="D27" s="222"/>
      <c r="E27" s="279"/>
      <c r="F27" s="65"/>
      <c r="H27" s="285"/>
      <c r="I27" s="286"/>
      <c r="J27" s="282"/>
      <c r="K27" s="283"/>
      <c r="L27" s="284"/>
      <c r="M27" s="67"/>
    </row>
    <row r="28" spans="1:13" s="104" customFormat="1" ht="18.75" customHeight="1">
      <c r="A28" s="278"/>
      <c r="B28" s="279"/>
      <c r="C28" s="60"/>
      <c r="D28" s="43"/>
      <c r="E28" s="62"/>
      <c r="F28" s="65"/>
      <c r="H28" s="137" t="s">
        <v>90</v>
      </c>
      <c r="I28" s="138"/>
      <c r="J28" s="138"/>
      <c r="K28" s="138"/>
      <c r="L28" s="139"/>
      <c r="M28" s="23">
        <f>SUM($M$24:$M$27)</f>
        <v>0</v>
      </c>
    </row>
    <row r="29" spans="1:13" s="104" customFormat="1" ht="18.75" customHeight="1">
      <c r="A29" s="278"/>
      <c r="B29" s="222"/>
      <c r="C29" s="278"/>
      <c r="D29" s="222"/>
      <c r="E29" s="279"/>
      <c r="F29" s="65"/>
      <c r="H29" s="119"/>
      <c r="I29" s="119"/>
      <c r="J29" s="119"/>
      <c r="K29" s="119"/>
      <c r="L29" s="119"/>
      <c r="M29" s="119"/>
    </row>
    <row r="30" spans="1:13" s="104" customFormat="1" ht="18.75" customHeight="1">
      <c r="A30" s="278"/>
      <c r="B30" s="222"/>
      <c r="C30" s="278"/>
      <c r="D30" s="222"/>
      <c r="E30" s="279"/>
      <c r="F30" s="65"/>
      <c r="H30" s="45" t="s">
        <v>41</v>
      </c>
      <c r="I30" s="126"/>
      <c r="J30" s="126"/>
      <c r="K30" s="126"/>
      <c r="L30" s="126"/>
      <c r="M30" s="127"/>
    </row>
    <row r="31" spans="1:13" s="104" customFormat="1" ht="18.75" customHeight="1">
      <c r="A31" s="278"/>
      <c r="B31" s="279"/>
      <c r="C31" s="60"/>
      <c r="D31" s="43"/>
      <c r="E31" s="62"/>
      <c r="F31" s="65"/>
      <c r="H31" s="240" t="s">
        <v>88</v>
      </c>
      <c r="I31" s="240"/>
      <c r="J31" s="240"/>
      <c r="K31" s="240"/>
      <c r="L31" s="240"/>
      <c r="M31" s="240"/>
    </row>
    <row r="32" spans="1:13" s="104" customFormat="1" ht="18.75" customHeight="1">
      <c r="A32" s="278"/>
      <c r="B32" s="279"/>
      <c r="C32" s="60"/>
      <c r="D32" s="43"/>
      <c r="E32" s="62"/>
      <c r="F32" s="65"/>
      <c r="H32" s="44" t="s">
        <v>46</v>
      </c>
      <c r="I32" s="114"/>
      <c r="J32" s="114"/>
      <c r="K32" s="114"/>
      <c r="L32" s="114"/>
      <c r="M32" s="114"/>
    </row>
    <row r="33" spans="1:13" s="104" customFormat="1" ht="18.75" customHeight="1">
      <c r="A33" s="278"/>
      <c r="B33" s="279"/>
      <c r="C33" s="60"/>
      <c r="D33" s="43"/>
      <c r="E33" s="62"/>
      <c r="F33" s="65"/>
      <c r="H33" s="209"/>
      <c r="I33" s="209"/>
      <c r="J33" s="209"/>
      <c r="K33" s="209"/>
      <c r="L33" s="209"/>
      <c r="M33" s="209"/>
    </row>
    <row r="34" spans="1:13" s="104" customFormat="1" ht="18.75" customHeight="1">
      <c r="A34" s="278"/>
      <c r="B34" s="279"/>
      <c r="C34" s="60"/>
      <c r="D34" s="43"/>
      <c r="E34" s="62"/>
      <c r="F34" s="65"/>
      <c r="H34" s="208" t="s">
        <v>42</v>
      </c>
      <c r="I34" s="208"/>
      <c r="J34" s="208"/>
      <c r="K34" s="208"/>
      <c r="L34" s="208"/>
      <c r="M34" s="208"/>
    </row>
    <row r="35" spans="1:13" s="104" customFormat="1" ht="18.75" customHeight="1">
      <c r="A35" s="278"/>
      <c r="B35" s="222"/>
      <c r="C35" s="278"/>
      <c r="D35" s="222"/>
      <c r="E35" s="279"/>
      <c r="F35" s="65"/>
      <c r="H35" s="259" t="s">
        <v>43</v>
      </c>
      <c r="I35" s="259"/>
      <c r="J35" s="259"/>
      <c r="K35" s="259"/>
      <c r="L35" s="259"/>
      <c r="M35" s="259"/>
    </row>
    <row r="36" spans="1:13" s="104" customFormat="1" ht="18.75" customHeight="1">
      <c r="A36" s="278"/>
      <c r="B36" s="279"/>
      <c r="C36" s="60"/>
      <c r="D36" s="43"/>
      <c r="E36" s="62"/>
      <c r="F36" s="65"/>
      <c r="H36" s="86"/>
      <c r="I36" s="86"/>
      <c r="J36" s="86"/>
      <c r="K36" s="86"/>
      <c r="L36" s="86"/>
      <c r="M36" s="86"/>
    </row>
    <row r="37" spans="1:13" s="104" customFormat="1" ht="18.75" customHeight="1">
      <c r="A37" s="278"/>
      <c r="B37" s="279"/>
      <c r="C37" s="60"/>
      <c r="D37" s="43"/>
      <c r="E37" s="62"/>
      <c r="F37" s="65"/>
      <c r="H37" s="209" t="s">
        <v>27</v>
      </c>
      <c r="I37" s="209"/>
      <c r="J37" s="209"/>
      <c r="K37" s="209"/>
      <c r="L37" s="209"/>
      <c r="M37" s="209"/>
    </row>
    <row r="38" spans="1:13" s="104" customFormat="1" ht="18.75" customHeight="1">
      <c r="A38" s="278"/>
      <c r="B38" s="222"/>
      <c r="C38" s="278"/>
      <c r="D38" s="222"/>
      <c r="E38" s="279"/>
      <c r="F38" s="65"/>
      <c r="H38" s="209" t="s">
        <v>28</v>
      </c>
      <c r="I38" s="209"/>
      <c r="J38" s="209"/>
      <c r="K38" s="209"/>
      <c r="L38" s="209"/>
      <c r="M38" s="209"/>
    </row>
    <row r="39" spans="1:13" s="104" customFormat="1" ht="18.75" customHeight="1">
      <c r="A39" s="278"/>
      <c r="B39" s="222"/>
      <c r="C39" s="278"/>
      <c r="D39" s="222"/>
      <c r="E39" s="279"/>
      <c r="F39" s="65"/>
      <c r="H39" s="209" t="s">
        <v>29</v>
      </c>
      <c r="I39" s="209"/>
      <c r="J39" s="209"/>
      <c r="K39" s="209"/>
      <c r="L39" s="209"/>
      <c r="M39" s="209"/>
    </row>
    <row r="40" spans="1:13" s="104" customFormat="1" ht="18.75" customHeight="1">
      <c r="A40" s="278"/>
      <c r="B40" s="222"/>
      <c r="C40" s="278"/>
      <c r="D40" s="222"/>
      <c r="E40" s="279"/>
      <c r="F40" s="65"/>
      <c r="H40" s="209" t="s">
        <v>30</v>
      </c>
      <c r="I40" s="209"/>
      <c r="J40" s="209"/>
      <c r="K40" s="209"/>
      <c r="L40" s="209"/>
      <c r="M40" s="209"/>
    </row>
    <row r="41" spans="1:13" s="104" customFormat="1" ht="18.75" customHeight="1">
      <c r="A41" s="280"/>
      <c r="B41" s="153"/>
      <c r="C41" s="280"/>
      <c r="D41" s="153"/>
      <c r="E41" s="281"/>
      <c r="F41" s="64"/>
      <c r="H41" s="208" t="s">
        <v>12</v>
      </c>
      <c r="I41" s="208"/>
      <c r="J41" s="208"/>
      <c r="K41" s="208"/>
      <c r="L41" s="208"/>
      <c r="M41" s="208"/>
    </row>
    <row r="42" spans="1:13" s="104" customFormat="1" ht="18.75" customHeight="1">
      <c r="A42" s="170" t="s">
        <v>22</v>
      </c>
      <c r="B42" s="171"/>
      <c r="C42" s="171"/>
      <c r="D42" s="171"/>
      <c r="E42" s="172"/>
      <c r="F42" s="19">
        <f>SUM($F$13:$F$41)</f>
        <v>0</v>
      </c>
      <c r="H42" s="208" t="s">
        <v>31</v>
      </c>
      <c r="I42" s="208"/>
      <c r="J42" s="208"/>
      <c r="K42" s="208"/>
      <c r="L42" s="208"/>
      <c r="M42" s="208"/>
    </row>
    <row r="43" spans="1:13" s="104" customFormat="1" ht="18.75" customHeight="1">
      <c r="A43" s="128"/>
      <c r="B43" s="129"/>
      <c r="C43" s="129"/>
      <c r="D43" s="129"/>
      <c r="E43" s="102"/>
      <c r="F43" s="102"/>
      <c r="H43" s="102"/>
      <c r="I43" s="102"/>
      <c r="J43" s="102"/>
      <c r="K43" s="102"/>
      <c r="L43" s="102"/>
      <c r="M43" s="117"/>
    </row>
    <row r="44" spans="1:13" s="104" customFormat="1" ht="18.75" customHeight="1">
      <c r="A44" s="102"/>
      <c r="B44" s="102"/>
      <c r="C44" s="102"/>
      <c r="D44" s="102"/>
      <c r="E44" s="102"/>
      <c r="F44" s="102"/>
      <c r="H44" s="102"/>
      <c r="I44" s="102"/>
      <c r="J44" s="102"/>
      <c r="K44" s="102"/>
      <c r="L44" s="102"/>
      <c r="M44" s="102"/>
    </row>
    <row r="46" spans="1:13">
      <c r="M46" s="104"/>
    </row>
  </sheetData>
  <sheetProtection algorithmName="SHA-512" hashValue="qPlmJ0kb3kcHrt2pBCYiJYw/yf4H5WCO+9f5/8nkMBdkpyIwruTPuuKM0XnDoychLPzYIN7qLqcFvVQLSuYQ2g==" saltValue="TT+h6rKn32dT9YOQd7kHsQ==" spinCount="100000" sheet="1" objects="1" scenarios="1"/>
  <mergeCells count="107">
    <mergeCell ref="A6:M6"/>
    <mergeCell ref="A7:M7"/>
    <mergeCell ref="A8:M8"/>
    <mergeCell ref="A10:F10"/>
    <mergeCell ref="A11:B12"/>
    <mergeCell ref="C11:E12"/>
    <mergeCell ref="H10:M10"/>
    <mergeCell ref="A1:M1"/>
    <mergeCell ref="A2:M2"/>
    <mergeCell ref="A3:M3"/>
    <mergeCell ref="A4:D4"/>
    <mergeCell ref="E4:M4"/>
    <mergeCell ref="A5:D5"/>
    <mergeCell ref="E5:I5"/>
    <mergeCell ref="K5:L5"/>
    <mergeCell ref="A15:B15"/>
    <mergeCell ref="C15:E15"/>
    <mergeCell ref="A16:B16"/>
    <mergeCell ref="C16:E16"/>
    <mergeCell ref="H22:I22"/>
    <mergeCell ref="J22:L23"/>
    <mergeCell ref="H23:I23"/>
    <mergeCell ref="A13:B13"/>
    <mergeCell ref="C13:E13"/>
    <mergeCell ref="A14:B14"/>
    <mergeCell ref="C14:E14"/>
    <mergeCell ref="H21:L21"/>
    <mergeCell ref="J20:L20"/>
    <mergeCell ref="A19:B19"/>
    <mergeCell ref="C19:E19"/>
    <mergeCell ref="A20:B20"/>
    <mergeCell ref="C20:E20"/>
    <mergeCell ref="A17:B17"/>
    <mergeCell ref="C17:E17"/>
    <mergeCell ref="A18:B18"/>
    <mergeCell ref="C18:E18"/>
    <mergeCell ref="A21:B21"/>
    <mergeCell ref="C21:E21"/>
    <mergeCell ref="A22:B22"/>
    <mergeCell ref="A23:B23"/>
    <mergeCell ref="C23:E23"/>
    <mergeCell ref="A29:B29"/>
    <mergeCell ref="C29:E29"/>
    <mergeCell ref="A30:B30"/>
    <mergeCell ref="C30:E30"/>
    <mergeCell ref="H31:M31"/>
    <mergeCell ref="J25:L25"/>
    <mergeCell ref="J26:L26"/>
    <mergeCell ref="J27:L27"/>
    <mergeCell ref="H28:L28"/>
    <mergeCell ref="H27:I27"/>
    <mergeCell ref="A27:B27"/>
    <mergeCell ref="C27:E27"/>
    <mergeCell ref="A26:B26"/>
    <mergeCell ref="A28:B28"/>
    <mergeCell ref="A24:B24"/>
    <mergeCell ref="C24:E24"/>
    <mergeCell ref="A25:B25"/>
    <mergeCell ref="C25:E25"/>
    <mergeCell ref="H16:I16"/>
    <mergeCell ref="H17:I17"/>
    <mergeCell ref="A42:E42"/>
    <mergeCell ref="A39:B39"/>
    <mergeCell ref="C39:E39"/>
    <mergeCell ref="A40:B40"/>
    <mergeCell ref="C40:E40"/>
    <mergeCell ref="A41:B41"/>
    <mergeCell ref="C41:E41"/>
    <mergeCell ref="H40:M40"/>
    <mergeCell ref="H41:M41"/>
    <mergeCell ref="H42:M42"/>
    <mergeCell ref="H39:M39"/>
    <mergeCell ref="A32:B32"/>
    <mergeCell ref="A35:B35"/>
    <mergeCell ref="C35:E35"/>
    <mergeCell ref="A38:B38"/>
    <mergeCell ref="C38:E38"/>
    <mergeCell ref="A31:B31"/>
    <mergeCell ref="A33:B33"/>
    <mergeCell ref="A34:B34"/>
    <mergeCell ref="A36:B36"/>
    <mergeCell ref="A37:B37"/>
    <mergeCell ref="C22:E22"/>
    <mergeCell ref="H18:I18"/>
    <mergeCell ref="H19:I19"/>
    <mergeCell ref="H37:M37"/>
    <mergeCell ref="H38:M38"/>
    <mergeCell ref="H34:M34"/>
    <mergeCell ref="H35:M35"/>
    <mergeCell ref="H33:M33"/>
    <mergeCell ref="H11:I11"/>
    <mergeCell ref="J11:L11"/>
    <mergeCell ref="H13:I13"/>
    <mergeCell ref="J13:L13"/>
    <mergeCell ref="H12:I12"/>
    <mergeCell ref="H20:I20"/>
    <mergeCell ref="J24:L24"/>
    <mergeCell ref="M22:M23"/>
    <mergeCell ref="J14:L14"/>
    <mergeCell ref="J15:L15"/>
    <mergeCell ref="J16:L16"/>
    <mergeCell ref="J17:L17"/>
    <mergeCell ref="J18:L18"/>
    <mergeCell ref="J19:L19"/>
    <mergeCell ref="H24:I24"/>
    <mergeCell ref="H14:I14"/>
    <mergeCell ref="H15:I15"/>
  </mergeCells>
  <printOptions horizontalCentered="1"/>
  <pageMargins left="0.27559055118110237" right="0.27559055118110237" top="0.11811023622047245" bottom="0.11811023622047245" header="0.31496062992125984" footer="0.11811023622047245"/>
  <pageSetup paperSize="9" scale="71" orientation="landscape" r:id="rId1"/>
  <headerFooter>
    <oddFooter>&amp;L&amp;"BrowalliaUPC,Regular"&amp;13USOTC_V.1_030226&amp;R&amp;"BrowalliaUPC,Regular"&amp;13หน้า 2 จาก 2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3577F-53FC-410F-9E4C-A9155409056E}">
  <sheetPr>
    <tabColor theme="8" tint="0.39997558519241921"/>
  </sheetPr>
  <dimension ref="A1:T51"/>
  <sheetViews>
    <sheetView showGridLines="0" view="pageBreakPreview" zoomScaleNormal="100" zoomScaleSheetLayoutView="100" workbookViewId="0">
      <selection sqref="A1:M1"/>
    </sheetView>
  </sheetViews>
  <sheetFormatPr defaultColWidth="9" defaultRowHeight="19.7"/>
  <cols>
    <col min="1" max="1" width="4.17578125" style="1" customWidth="1"/>
    <col min="2" max="2" width="31.17578125" style="1" customWidth="1"/>
    <col min="3" max="3" width="24.703125" style="1" customWidth="1"/>
    <col min="4" max="4" width="6.703125" style="1" customWidth="1"/>
    <col min="5" max="5" width="8.1171875" style="1" customWidth="1"/>
    <col min="6" max="6" width="15.703125" style="1" customWidth="1"/>
    <col min="7" max="7" width="5.5859375" style="1" customWidth="1"/>
    <col min="8" max="8" width="3.5859375" style="1" customWidth="1"/>
    <col min="9" max="9" width="23.5859375" style="1" customWidth="1"/>
    <col min="10" max="10" width="27.5859375" style="1" customWidth="1"/>
    <col min="11" max="11" width="6.5859375" style="1" customWidth="1"/>
    <col min="12" max="12" width="8.703125" style="1" customWidth="1"/>
    <col min="13" max="13" width="20.5859375" style="1" customWidth="1"/>
    <col min="14" max="16384" width="9" style="1"/>
  </cols>
  <sheetData>
    <row r="1" spans="1:20" ht="18.75" customHeight="1">
      <c r="A1" s="291"/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</row>
    <row r="2" spans="1:20" ht="30" customHeight="1">
      <c r="A2" s="193" t="s">
        <v>70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24"/>
      <c r="O2" s="24"/>
      <c r="P2" s="24"/>
      <c r="Q2" s="24"/>
      <c r="R2" s="24"/>
      <c r="S2" s="24"/>
      <c r="T2" s="24"/>
    </row>
    <row r="3" spans="1:20" ht="9.9499999999999993" customHeight="1" thickBot="1">
      <c r="A3" s="292"/>
      <c r="B3" s="292"/>
      <c r="C3" s="292"/>
      <c r="D3" s="292"/>
      <c r="E3" s="293"/>
      <c r="F3" s="293"/>
      <c r="G3" s="293"/>
      <c r="H3" s="293"/>
      <c r="I3" s="293"/>
      <c r="J3" s="293"/>
      <c r="K3" s="293"/>
      <c r="L3" s="293"/>
      <c r="M3" s="293"/>
    </row>
    <row r="4" spans="1:20" s="2" customFormat="1" ht="18.75" customHeight="1" thickTop="1" thickBot="1">
      <c r="A4" s="215" t="s">
        <v>0</v>
      </c>
      <c r="B4" s="216"/>
      <c r="C4" s="216"/>
      <c r="D4" s="216"/>
      <c r="E4" s="294" t="s">
        <v>91</v>
      </c>
      <c r="F4" s="295"/>
      <c r="G4" s="295"/>
      <c r="H4" s="295"/>
      <c r="I4" s="295"/>
      <c r="J4" s="296"/>
      <c r="K4" s="296"/>
      <c r="L4" s="296"/>
      <c r="M4" s="297"/>
    </row>
    <row r="5" spans="1:20" s="2" customFormat="1" thickTop="1" thickBot="1">
      <c r="A5" s="215" t="s">
        <v>1</v>
      </c>
      <c r="B5" s="216"/>
      <c r="C5" s="216"/>
      <c r="D5" s="216"/>
      <c r="E5" s="298" t="s">
        <v>92</v>
      </c>
      <c r="F5" s="296"/>
      <c r="G5" s="296"/>
      <c r="H5" s="296"/>
      <c r="I5" s="297"/>
      <c r="J5" s="75" t="s">
        <v>34</v>
      </c>
      <c r="K5" s="299"/>
      <c r="L5" s="300"/>
      <c r="M5" s="22" t="s">
        <v>33</v>
      </c>
    </row>
    <row r="6" spans="1:20" s="2" customFormat="1" ht="18.7" hidden="1" thickTop="1">
      <c r="A6" s="183" t="s">
        <v>2</v>
      </c>
      <c r="B6" s="183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</row>
    <row r="7" spans="1:20" s="2" customFormat="1" ht="18.7" hidden="1" thickTop="1">
      <c r="A7" s="183" t="s">
        <v>3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</row>
    <row r="8" spans="1:20" s="2" customFormat="1" ht="18.7" hidden="1" thickTop="1">
      <c r="A8" s="183" t="s">
        <v>4</v>
      </c>
      <c r="B8" s="183"/>
      <c r="C8" s="183"/>
      <c r="D8" s="183"/>
      <c r="E8" s="183"/>
      <c r="F8" s="183"/>
      <c r="G8" s="183"/>
      <c r="H8" s="183"/>
      <c r="I8" s="183"/>
      <c r="J8" s="183"/>
      <c r="K8" s="183"/>
      <c r="L8" s="183"/>
      <c r="M8" s="183"/>
    </row>
    <row r="9" spans="1:20" s="2" customFormat="1" ht="18.75" customHeight="1" thickTop="1">
      <c r="A9" s="3" t="s">
        <v>23</v>
      </c>
      <c r="B9" s="3"/>
      <c r="C9" s="3"/>
      <c r="D9" s="3"/>
      <c r="E9" s="3"/>
    </row>
    <row r="10" spans="1:20" s="2" customFormat="1" ht="18.75" customHeight="1">
      <c r="A10" s="206" t="s">
        <v>69</v>
      </c>
      <c r="B10" s="206"/>
      <c r="C10" s="206"/>
      <c r="D10" s="206"/>
      <c r="E10" s="206"/>
      <c r="F10" s="206"/>
      <c r="H10" s="154" t="s">
        <v>80</v>
      </c>
      <c r="I10" s="155"/>
      <c r="J10" s="155"/>
      <c r="K10" s="155"/>
      <c r="L10" s="155"/>
      <c r="M10" s="156"/>
    </row>
    <row r="11" spans="1:20" s="2" customFormat="1" ht="18.75" customHeight="1">
      <c r="A11" s="157" t="s">
        <v>5</v>
      </c>
      <c r="B11" s="158"/>
      <c r="C11" s="158"/>
      <c r="D11" s="158"/>
      <c r="E11" s="159"/>
      <c r="F11" s="76" t="s">
        <v>6</v>
      </c>
      <c r="H11" s="184" t="s">
        <v>5</v>
      </c>
      <c r="I11" s="185"/>
      <c r="J11" s="185"/>
      <c r="K11" s="185"/>
      <c r="L11" s="186"/>
      <c r="M11" s="77" t="s">
        <v>6</v>
      </c>
    </row>
    <row r="12" spans="1:20" s="2" customFormat="1" ht="18.75" customHeight="1">
      <c r="A12" s="207" t="s">
        <v>7</v>
      </c>
      <c r="B12" s="207"/>
      <c r="C12" s="207"/>
      <c r="D12" s="207"/>
      <c r="E12" s="207"/>
      <c r="F12" s="49">
        <v>45000000</v>
      </c>
      <c r="H12" s="9" t="s">
        <v>47</v>
      </c>
      <c r="I12" s="187" t="s">
        <v>35</v>
      </c>
      <c r="J12" s="187"/>
      <c r="K12" s="187"/>
      <c r="L12" s="188"/>
      <c r="M12" s="17">
        <f>F16</f>
        <v>170000000</v>
      </c>
    </row>
    <row r="13" spans="1:20" s="2" customFormat="1" ht="18.75" customHeight="1">
      <c r="A13" s="207" t="s">
        <v>9</v>
      </c>
      <c r="B13" s="207"/>
      <c r="C13" s="207"/>
      <c r="D13" s="207"/>
      <c r="E13" s="207"/>
      <c r="F13" s="48">
        <v>50000000</v>
      </c>
      <c r="H13" s="10" t="s">
        <v>48</v>
      </c>
      <c r="I13" s="227" t="s">
        <v>16</v>
      </c>
      <c r="J13" s="228"/>
      <c r="K13" s="228"/>
      <c r="L13" s="229"/>
      <c r="M13" s="178">
        <f>IF($F$30&gt;($M$12*60%),($M$12*60%),$F$30)</f>
        <v>75250000</v>
      </c>
    </row>
    <row r="14" spans="1:20" s="2" customFormat="1" ht="18.75" customHeight="1">
      <c r="A14" s="207" t="s">
        <v>10</v>
      </c>
      <c r="B14" s="207"/>
      <c r="C14" s="207"/>
      <c r="D14" s="207"/>
      <c r="E14" s="207"/>
      <c r="F14" s="49">
        <v>0</v>
      </c>
      <c r="H14" s="8"/>
      <c r="I14" s="180" t="s">
        <v>59</v>
      </c>
      <c r="J14" s="181"/>
      <c r="K14" s="181"/>
      <c r="L14" s="182"/>
      <c r="M14" s="179"/>
    </row>
    <row r="15" spans="1:20" s="2" customFormat="1" ht="18.75" customHeight="1" thickBot="1">
      <c r="A15" s="200" t="s">
        <v>11</v>
      </c>
      <c r="B15" s="201"/>
      <c r="C15" s="201"/>
      <c r="D15" s="201"/>
      <c r="E15" s="201"/>
      <c r="F15" s="49">
        <v>75000000</v>
      </c>
      <c r="H15" s="11" t="s">
        <v>49</v>
      </c>
      <c r="I15" s="223" t="s">
        <v>60</v>
      </c>
      <c r="J15" s="187"/>
      <c r="K15" s="187"/>
      <c r="L15" s="188"/>
      <c r="M15" s="18">
        <f>$M$12-$M$13</f>
        <v>94750000</v>
      </c>
    </row>
    <row r="16" spans="1:20" s="2" customFormat="1" ht="18.75" customHeight="1" thickBot="1">
      <c r="A16" s="198" t="s">
        <v>13</v>
      </c>
      <c r="B16" s="198"/>
      <c r="C16" s="198"/>
      <c r="D16" s="198"/>
      <c r="E16" s="199"/>
      <c r="F16" s="50">
        <f>$F$12+$F$13+$F$14+$F$15</f>
        <v>170000000</v>
      </c>
      <c r="H16" s="9" t="s">
        <v>50</v>
      </c>
      <c r="I16" s="223" t="s">
        <v>15</v>
      </c>
      <c r="J16" s="187"/>
      <c r="K16" s="187"/>
      <c r="L16" s="188"/>
      <c r="M16" s="17">
        <v>40000000</v>
      </c>
    </row>
    <row r="17" spans="1:13" s="2" customFormat="1" ht="18.75" customHeight="1">
      <c r="A17" s="3"/>
      <c r="B17" s="3"/>
      <c r="C17" s="3"/>
      <c r="D17" s="3"/>
      <c r="E17" s="3"/>
      <c r="H17" s="12" t="s">
        <v>51</v>
      </c>
      <c r="I17" s="223" t="s">
        <v>61</v>
      </c>
      <c r="J17" s="187"/>
      <c r="K17" s="187"/>
      <c r="L17" s="188"/>
      <c r="M17" s="41">
        <f>IF(($M$15-$M$16&lt;=0),"0",($M$15-$M$16))</f>
        <v>54750000</v>
      </c>
    </row>
    <row r="18" spans="1:13" s="2" customFormat="1" ht="18.75" customHeight="1" thickBot="1">
      <c r="A18" s="202" t="s">
        <v>71</v>
      </c>
      <c r="B18" s="155"/>
      <c r="C18" s="155"/>
      <c r="D18" s="203"/>
      <c r="E18" s="155"/>
      <c r="F18" s="204"/>
      <c r="H18" s="9" t="s">
        <v>52</v>
      </c>
      <c r="I18" s="235" t="s">
        <v>62</v>
      </c>
      <c r="J18" s="235"/>
      <c r="K18" s="235"/>
      <c r="L18" s="235"/>
      <c r="M18" s="39">
        <f>+ROUND($M$17*2.5%,2)</f>
        <v>1368750</v>
      </c>
    </row>
    <row r="19" spans="1:13" s="2" customFormat="1" ht="18.75" customHeight="1" thickTop="1" thickBot="1">
      <c r="A19" s="26"/>
      <c r="B19" s="205" t="s">
        <v>44</v>
      </c>
      <c r="C19" s="205"/>
      <c r="D19" s="42">
        <v>20</v>
      </c>
      <c r="E19" s="6" t="s">
        <v>14</v>
      </c>
      <c r="F19" s="42">
        <v>25</v>
      </c>
      <c r="H19" s="15" t="s">
        <v>53</v>
      </c>
      <c r="I19" s="223" t="s">
        <v>39</v>
      </c>
      <c r="J19" s="187"/>
      <c r="K19" s="187"/>
      <c r="L19" s="188"/>
      <c r="M19" s="52">
        <f>$M$20+$M$21</f>
        <v>0</v>
      </c>
    </row>
    <row r="20" spans="1:13" s="2" customFormat="1" ht="18.75" customHeight="1" thickTop="1" thickBot="1">
      <c r="A20" s="27"/>
      <c r="B20" s="231" t="s">
        <v>45</v>
      </c>
      <c r="C20" s="231"/>
      <c r="D20" s="231"/>
      <c r="E20" s="231"/>
      <c r="F20" s="239"/>
      <c r="H20" s="15"/>
      <c r="I20" s="148" t="s">
        <v>78</v>
      </c>
      <c r="J20" s="149"/>
      <c r="K20" s="149"/>
      <c r="L20" s="150"/>
      <c r="M20" s="53">
        <f>+IF(AND($F$36&gt;200000000,($M$18*0.15)&gt;200000000),200000000,IF(AND($F$36&lt;=200000000,($M$18*0.15)&gt;200000000),$F$36,IF(AND($M$18*0.15&lt;=200000000,($M$18*0.15)&gt;=$F$36),$F$36,$M$18*0.15)))</f>
        <v>0</v>
      </c>
    </row>
    <row r="21" spans="1:13" s="2" customFormat="1" ht="18.75" customHeight="1" thickTop="1">
      <c r="A21" s="3"/>
      <c r="B21" s="3"/>
      <c r="C21" s="3"/>
      <c r="D21" s="3"/>
      <c r="E21" s="3"/>
      <c r="H21" s="13"/>
      <c r="I21" s="148" t="s">
        <v>79</v>
      </c>
      <c r="J21" s="149"/>
      <c r="K21" s="149"/>
      <c r="L21" s="150"/>
      <c r="M21" s="52">
        <f>+IF(AND($F$40&gt;100000000,($M$18*0.05)&gt;100000000),100000000,IF(AND($F$40&lt;=100000000,($M$18*0.05)&gt;100000000),$F$40,IF(AND($M$18*0.05&lt;=100000000,($M$18*0.05)&gt;=$F$40),$F$40,$M$18*0.15)))</f>
        <v>0</v>
      </c>
    </row>
    <row r="22" spans="1:13" s="2" customFormat="1" ht="18.75" customHeight="1">
      <c r="A22" s="154" t="s">
        <v>72</v>
      </c>
      <c r="B22" s="155"/>
      <c r="C22" s="155"/>
      <c r="D22" s="155"/>
      <c r="E22" s="155"/>
      <c r="F22" s="156"/>
      <c r="H22" s="9" t="s">
        <v>54</v>
      </c>
      <c r="I22" s="32" t="s">
        <v>63</v>
      </c>
      <c r="J22" s="33"/>
      <c r="K22" s="33"/>
      <c r="L22" s="34"/>
      <c r="M22" s="38">
        <f>$M$18-$M$19</f>
        <v>1368750</v>
      </c>
    </row>
    <row r="23" spans="1:13" s="2" customFormat="1" ht="18.75" customHeight="1">
      <c r="A23" s="142" t="s">
        <v>18</v>
      </c>
      <c r="B23" s="144"/>
      <c r="C23" s="157" t="s">
        <v>21</v>
      </c>
      <c r="D23" s="158"/>
      <c r="E23" s="159"/>
      <c r="F23" s="76" t="s">
        <v>20</v>
      </c>
      <c r="H23" s="13" t="s">
        <v>55</v>
      </c>
      <c r="I23" s="236" t="s">
        <v>64</v>
      </c>
      <c r="J23" s="237"/>
      <c r="K23" s="237"/>
      <c r="L23" s="238"/>
      <c r="M23" s="39">
        <f>+ROUND($M$22*7%,2)</f>
        <v>95812.5</v>
      </c>
    </row>
    <row r="24" spans="1:13" s="2" customFormat="1" ht="18.75" customHeight="1" thickBot="1">
      <c r="A24" s="140"/>
      <c r="B24" s="141"/>
      <c r="C24" s="160"/>
      <c r="D24" s="161"/>
      <c r="E24" s="162"/>
      <c r="F24" s="78" t="s">
        <v>19</v>
      </c>
      <c r="H24" s="14" t="s">
        <v>56</v>
      </c>
      <c r="I24" s="223" t="s">
        <v>17</v>
      </c>
      <c r="J24" s="187"/>
      <c r="K24" s="228"/>
      <c r="L24" s="188"/>
      <c r="M24" s="40">
        <f>$M$22+$M$23</f>
        <v>1464562.5</v>
      </c>
    </row>
    <row r="25" spans="1:13" s="2" customFormat="1" ht="18.75" customHeight="1" thickTop="1" thickBot="1">
      <c r="A25" s="303" t="s">
        <v>96</v>
      </c>
      <c r="B25" s="304"/>
      <c r="C25" s="305" t="s">
        <v>93</v>
      </c>
      <c r="D25" s="306"/>
      <c r="E25" s="307"/>
      <c r="F25" s="28">
        <v>75000000</v>
      </c>
      <c r="H25" s="20" t="s">
        <v>57</v>
      </c>
      <c r="I25" s="241" t="s">
        <v>40</v>
      </c>
      <c r="J25" s="242"/>
      <c r="K25" s="25"/>
      <c r="L25" s="21" t="s">
        <v>8</v>
      </c>
      <c r="M25" s="37">
        <f>IFERROR((ROUND($M$22*1.5%,2)*$K$25),0)</f>
        <v>0</v>
      </c>
    </row>
    <row r="26" spans="1:13" s="2" customFormat="1" ht="18.75" customHeight="1" thickTop="1">
      <c r="A26" s="308" t="s">
        <v>96</v>
      </c>
      <c r="B26" s="309"/>
      <c r="C26" s="301" t="s">
        <v>94</v>
      </c>
      <c r="D26" s="222"/>
      <c r="E26" s="302"/>
      <c r="F26" s="29">
        <v>250000</v>
      </c>
      <c r="H26" s="20" t="s">
        <v>58</v>
      </c>
      <c r="I26" s="241" t="s">
        <v>32</v>
      </c>
      <c r="J26" s="242"/>
      <c r="K26" s="243"/>
      <c r="L26" s="310"/>
      <c r="M26" s="37">
        <f>$M$24+$M$25</f>
        <v>1464562.5</v>
      </c>
    </row>
    <row r="27" spans="1:13" s="2" customFormat="1" ht="18.75" customHeight="1">
      <c r="A27" s="301"/>
      <c r="B27" s="302"/>
      <c r="C27" s="301"/>
      <c r="D27" s="222"/>
      <c r="E27" s="302"/>
      <c r="F27" s="30"/>
      <c r="H27" s="45" t="s">
        <v>41</v>
      </c>
      <c r="I27" s="46"/>
      <c r="J27" s="46"/>
      <c r="K27" s="46"/>
      <c r="L27" s="46"/>
      <c r="M27" s="16"/>
    </row>
    <row r="28" spans="1:13" s="2" customFormat="1" ht="18.75" customHeight="1">
      <c r="A28" s="301"/>
      <c r="B28" s="302"/>
      <c r="C28" s="301"/>
      <c r="D28" s="222"/>
      <c r="E28" s="302"/>
      <c r="F28" s="30"/>
      <c r="H28" s="240" t="s">
        <v>67</v>
      </c>
      <c r="I28" s="240"/>
      <c r="J28" s="240"/>
      <c r="K28" s="240"/>
      <c r="L28" s="240"/>
      <c r="M28" s="240"/>
    </row>
    <row r="29" spans="1:13" s="2" customFormat="1" ht="18.75" customHeight="1" thickBot="1">
      <c r="A29" s="311"/>
      <c r="B29" s="312"/>
      <c r="C29" s="311"/>
      <c r="D29" s="313"/>
      <c r="E29" s="312"/>
      <c r="F29" s="57"/>
      <c r="H29" s="44" t="s">
        <v>66</v>
      </c>
      <c r="I29" s="44"/>
      <c r="J29" s="44"/>
      <c r="K29" s="44"/>
      <c r="L29" s="44"/>
      <c r="M29" s="44"/>
    </row>
    <row r="30" spans="1:13" s="2" customFormat="1" ht="18.75" customHeight="1">
      <c r="A30" s="314" t="s">
        <v>22</v>
      </c>
      <c r="B30" s="315"/>
      <c r="C30" s="315"/>
      <c r="D30" s="315"/>
      <c r="E30" s="316"/>
      <c r="F30" s="58">
        <f>SUM($F$25:$F$29)</f>
        <v>75250000</v>
      </c>
      <c r="H30" s="44" t="s">
        <v>46</v>
      </c>
      <c r="I30" s="36"/>
      <c r="J30" s="36"/>
      <c r="K30" s="36"/>
      <c r="L30" s="36"/>
      <c r="M30" s="36"/>
    </row>
    <row r="31" spans="1:13" s="2" customFormat="1" ht="18.75" customHeight="1" thickBot="1">
      <c r="A31" s="84" t="s">
        <v>36</v>
      </c>
      <c r="B31" s="84"/>
      <c r="C31" s="84"/>
      <c r="D31" s="84"/>
      <c r="E31" s="85"/>
      <c r="F31" s="85"/>
      <c r="H31" s="166" t="s">
        <v>81</v>
      </c>
      <c r="I31" s="167"/>
      <c r="J31" s="168"/>
      <c r="K31" s="168"/>
      <c r="L31" s="168"/>
      <c r="M31" s="169"/>
    </row>
    <row r="32" spans="1:13" s="2" customFormat="1" ht="18.75" customHeight="1" thickTop="1">
      <c r="A32" s="246" t="s">
        <v>97</v>
      </c>
      <c r="B32" s="247"/>
      <c r="C32" s="247"/>
      <c r="D32" s="247"/>
      <c r="E32" s="247"/>
      <c r="F32" s="248"/>
      <c r="H32" s="317" t="s">
        <v>24</v>
      </c>
      <c r="I32" s="318"/>
      <c r="J32" s="319"/>
      <c r="K32" s="320"/>
      <c r="L32" s="320"/>
      <c r="M32" s="321"/>
    </row>
    <row r="33" spans="1:13" s="2" customFormat="1" ht="18.75" customHeight="1" thickBot="1">
      <c r="A33" s="249" t="s">
        <v>37</v>
      </c>
      <c r="B33" s="250"/>
      <c r="C33" s="251" t="s">
        <v>38</v>
      </c>
      <c r="D33" s="252"/>
      <c r="E33" s="253"/>
      <c r="F33" s="79" t="s">
        <v>6</v>
      </c>
      <c r="H33" s="322" t="s">
        <v>25</v>
      </c>
      <c r="I33" s="323"/>
      <c r="J33" s="324"/>
      <c r="K33" s="213"/>
      <c r="L33" s="213"/>
      <c r="M33" s="325"/>
    </row>
    <row r="34" spans="1:13" s="2" customFormat="1" ht="18.75" customHeight="1" thickBot="1">
      <c r="A34" s="326"/>
      <c r="B34" s="327"/>
      <c r="C34" s="328"/>
      <c r="D34" s="264"/>
      <c r="E34" s="329"/>
      <c r="F34" s="54"/>
      <c r="H34" s="330" t="s">
        <v>26</v>
      </c>
      <c r="I34" s="331"/>
      <c r="J34" s="332"/>
      <c r="K34" s="333"/>
      <c r="L34" s="333"/>
      <c r="M34" s="334"/>
    </row>
    <row r="35" spans="1:13" s="2" customFormat="1" ht="18.75" customHeight="1" thickTop="1" thickBot="1">
      <c r="A35" s="335"/>
      <c r="B35" s="336"/>
      <c r="C35" s="337"/>
      <c r="D35" s="165"/>
      <c r="E35" s="338"/>
      <c r="F35" s="55"/>
      <c r="H35" s="208"/>
      <c r="I35" s="208"/>
      <c r="J35" s="208"/>
      <c r="K35" s="208"/>
      <c r="L35" s="208"/>
      <c r="M35" s="208"/>
    </row>
    <row r="36" spans="1:13" s="2" customFormat="1" ht="18.75" customHeight="1">
      <c r="A36" s="137" t="s">
        <v>73</v>
      </c>
      <c r="B36" s="138"/>
      <c r="C36" s="138"/>
      <c r="D36" s="138"/>
      <c r="E36" s="139"/>
      <c r="F36" s="23">
        <f>SUM($F$34:$F$35)</f>
        <v>0</v>
      </c>
      <c r="H36" s="208" t="s">
        <v>42</v>
      </c>
      <c r="I36" s="208"/>
      <c r="J36" s="208"/>
      <c r="K36" s="208"/>
      <c r="L36" s="208"/>
      <c r="M36" s="208"/>
    </row>
    <row r="37" spans="1:13" s="2" customFormat="1" ht="18.75" customHeight="1">
      <c r="A37" s="142" t="s">
        <v>74</v>
      </c>
      <c r="B37" s="144"/>
      <c r="C37" s="142" t="s">
        <v>38</v>
      </c>
      <c r="D37" s="143"/>
      <c r="E37" s="144"/>
      <c r="F37" s="146" t="s">
        <v>6</v>
      </c>
      <c r="H37" s="259" t="s">
        <v>43</v>
      </c>
      <c r="I37" s="259"/>
      <c r="J37" s="259"/>
      <c r="K37" s="259"/>
      <c r="L37" s="259"/>
      <c r="M37" s="259"/>
    </row>
    <row r="38" spans="1:13" s="2" customFormat="1" ht="18.75" customHeight="1" thickBot="1">
      <c r="A38" s="340" t="s">
        <v>75</v>
      </c>
      <c r="B38" s="341"/>
      <c r="C38" s="339"/>
      <c r="D38" s="340"/>
      <c r="E38" s="341"/>
      <c r="F38" s="342"/>
      <c r="H38" s="35"/>
      <c r="I38" s="35"/>
      <c r="J38" s="35"/>
      <c r="K38" s="35"/>
      <c r="L38" s="35"/>
      <c r="M38" s="35"/>
    </row>
    <row r="39" spans="1:13" s="2" customFormat="1" ht="18.75" customHeight="1" thickTop="1" thickBot="1">
      <c r="A39" s="343"/>
      <c r="B39" s="344"/>
      <c r="C39" s="343"/>
      <c r="D39" s="345"/>
      <c r="E39" s="344"/>
      <c r="F39" s="56"/>
      <c r="H39" s="209" t="s">
        <v>27</v>
      </c>
      <c r="I39" s="209"/>
      <c r="J39" s="209"/>
      <c r="K39" s="209"/>
      <c r="L39" s="209"/>
      <c r="M39" s="209"/>
    </row>
    <row r="40" spans="1:13" s="2" customFormat="1" ht="18.75" customHeight="1">
      <c r="A40" s="137" t="s">
        <v>76</v>
      </c>
      <c r="B40" s="138"/>
      <c r="C40" s="138"/>
      <c r="D40" s="138"/>
      <c r="E40" s="139"/>
      <c r="F40" s="23">
        <f>SUM($F$39:$F$39)</f>
        <v>0</v>
      </c>
      <c r="H40" s="209" t="s">
        <v>28</v>
      </c>
      <c r="I40" s="209"/>
      <c r="J40" s="209"/>
      <c r="K40" s="209"/>
      <c r="L40" s="209"/>
      <c r="M40" s="209"/>
    </row>
    <row r="41" spans="1:13" s="2" customFormat="1" ht="18.75" customHeight="1">
      <c r="A41" s="1"/>
      <c r="B41" s="1"/>
      <c r="C41" s="1"/>
      <c r="D41" s="1"/>
      <c r="E41" s="1"/>
      <c r="F41" s="1"/>
      <c r="H41" s="209" t="s">
        <v>29</v>
      </c>
      <c r="I41" s="209"/>
      <c r="J41" s="209"/>
      <c r="K41" s="209"/>
      <c r="L41" s="209"/>
      <c r="M41" s="209"/>
    </row>
    <row r="42" spans="1:13" s="2" customFormat="1" ht="18.75" customHeight="1" thickBot="1">
      <c r="A42" s="202" t="s">
        <v>77</v>
      </c>
      <c r="B42" s="203"/>
      <c r="C42" s="203"/>
      <c r="D42" s="203"/>
      <c r="E42" s="203"/>
      <c r="F42" s="204"/>
      <c r="H42" s="209" t="s">
        <v>30</v>
      </c>
      <c r="I42" s="209"/>
      <c r="J42" s="209"/>
      <c r="K42" s="209"/>
      <c r="L42" s="209"/>
      <c r="M42" s="209"/>
    </row>
    <row r="43" spans="1:13" s="2" customFormat="1" ht="18.75" customHeight="1" thickTop="1" thickBot="1">
      <c r="A43" s="26"/>
      <c r="B43" s="346" t="s">
        <v>44</v>
      </c>
      <c r="C43" s="347"/>
      <c r="D43" s="42"/>
      <c r="E43" s="6" t="s">
        <v>14</v>
      </c>
      <c r="F43" s="42"/>
      <c r="H43" s="208" t="s">
        <v>12</v>
      </c>
      <c r="I43" s="208"/>
      <c r="J43" s="208"/>
      <c r="K43" s="208"/>
      <c r="L43" s="208"/>
      <c r="M43" s="208"/>
    </row>
    <row r="44" spans="1:13" s="2" customFormat="1" ht="18.75" customHeight="1" thickTop="1" thickBot="1">
      <c r="A44" s="27"/>
      <c r="B44" s="348" t="s">
        <v>68</v>
      </c>
      <c r="C44" s="231"/>
      <c r="D44" s="231"/>
      <c r="E44" s="231"/>
      <c r="F44" s="239"/>
      <c r="H44" s="208" t="s">
        <v>31</v>
      </c>
      <c r="I44" s="208"/>
      <c r="J44" s="208"/>
      <c r="K44" s="208"/>
      <c r="L44" s="208"/>
      <c r="M44" s="208"/>
    </row>
    <row r="45" spans="1:13" ht="20" thickTop="1">
      <c r="M45" s="31"/>
    </row>
    <row r="46" spans="1:13" ht="19.850000000000001" customHeight="1"/>
    <row r="48" spans="1:13">
      <c r="G48" s="51"/>
    </row>
    <row r="49" spans="13:13" ht="20.45" customHeight="1">
      <c r="M49" s="2"/>
    </row>
    <row r="50" spans="13:13" ht="21" customHeight="1"/>
    <row r="51" spans="13:13" ht="20.45" customHeight="1"/>
  </sheetData>
  <sheetProtection algorithmName="SHA-512" hashValue="0xlRd70/qFx3MCNJWCtR+UhoS3sAtJuezDbNf9xT5CFtNZnYvR2cn/6lnXW4Tax3QU9pikWGVHb0a+RHm29fvw==" saltValue="rttadxcOnxxsNrD/+fFTqA==" spinCount="100000" sheet="1" objects="1" scenarios="1"/>
  <mergeCells count="87">
    <mergeCell ref="A42:F42"/>
    <mergeCell ref="H42:M42"/>
    <mergeCell ref="B43:C43"/>
    <mergeCell ref="H43:M43"/>
    <mergeCell ref="B44:F44"/>
    <mergeCell ref="H44:M44"/>
    <mergeCell ref="H41:M41"/>
    <mergeCell ref="A35:B35"/>
    <mergeCell ref="C35:E35"/>
    <mergeCell ref="H35:M35"/>
    <mergeCell ref="A36:E36"/>
    <mergeCell ref="H36:M36"/>
    <mergeCell ref="A37:B37"/>
    <mergeCell ref="C37:E38"/>
    <mergeCell ref="F37:F38"/>
    <mergeCell ref="H37:M37"/>
    <mergeCell ref="A38:B38"/>
    <mergeCell ref="A39:B39"/>
    <mergeCell ref="C39:E39"/>
    <mergeCell ref="H39:M39"/>
    <mergeCell ref="A40:E40"/>
    <mergeCell ref="H40:M40"/>
    <mergeCell ref="A33:B33"/>
    <mergeCell ref="C33:E33"/>
    <mergeCell ref="H33:I33"/>
    <mergeCell ref="J33:M33"/>
    <mergeCell ref="A34:B34"/>
    <mergeCell ref="C34:E34"/>
    <mergeCell ref="H34:I34"/>
    <mergeCell ref="J34:M34"/>
    <mergeCell ref="A29:B29"/>
    <mergeCell ref="C29:E29"/>
    <mergeCell ref="A30:E30"/>
    <mergeCell ref="H31:M31"/>
    <mergeCell ref="A32:F32"/>
    <mergeCell ref="H32:I32"/>
    <mergeCell ref="J32:M32"/>
    <mergeCell ref="A28:B28"/>
    <mergeCell ref="C28:E28"/>
    <mergeCell ref="H28:M28"/>
    <mergeCell ref="A23:B24"/>
    <mergeCell ref="C23:E24"/>
    <mergeCell ref="I23:L23"/>
    <mergeCell ref="I24:L24"/>
    <mergeCell ref="A25:B25"/>
    <mergeCell ref="C25:E25"/>
    <mergeCell ref="I25:J25"/>
    <mergeCell ref="A26:B26"/>
    <mergeCell ref="C26:E26"/>
    <mergeCell ref="I26:L26"/>
    <mergeCell ref="A27:B27"/>
    <mergeCell ref="C27:E27"/>
    <mergeCell ref="A22:F22"/>
    <mergeCell ref="A15:E15"/>
    <mergeCell ref="I15:L15"/>
    <mergeCell ref="A16:E16"/>
    <mergeCell ref="I16:L16"/>
    <mergeCell ref="I17:L17"/>
    <mergeCell ref="A18:F18"/>
    <mergeCell ref="I18:L18"/>
    <mergeCell ref="B19:C19"/>
    <mergeCell ref="I19:L19"/>
    <mergeCell ref="B20:F20"/>
    <mergeCell ref="I20:L20"/>
    <mergeCell ref="I21:L21"/>
    <mergeCell ref="A12:E12"/>
    <mergeCell ref="I12:L12"/>
    <mergeCell ref="A13:E13"/>
    <mergeCell ref="I13:L13"/>
    <mergeCell ref="M13:M14"/>
    <mergeCell ref="A14:E14"/>
    <mergeCell ref="I14:L14"/>
    <mergeCell ref="A11:E11"/>
    <mergeCell ref="H11:L11"/>
    <mergeCell ref="A1:M1"/>
    <mergeCell ref="A2:M2"/>
    <mergeCell ref="A3:M3"/>
    <mergeCell ref="A4:D4"/>
    <mergeCell ref="E4:M4"/>
    <mergeCell ref="A5:D5"/>
    <mergeCell ref="E5:I5"/>
    <mergeCell ref="K5:L5"/>
    <mergeCell ref="A6:M6"/>
    <mergeCell ref="A7:M7"/>
    <mergeCell ref="A8:M8"/>
    <mergeCell ref="A10:F10"/>
    <mergeCell ref="H10:M10"/>
  </mergeCells>
  <printOptions horizontalCentered="1"/>
  <pageMargins left="0.27559055118110237" right="0.27559055118110237" top="0.11811023622047245" bottom="0.11811023622047245" header="0.31496062992125984" footer="0.11811023622047245"/>
  <pageSetup paperSize="9" scale="71" orientation="landscape" r:id="rId1"/>
  <headerFooter>
    <oddFooter>&amp;L&amp;"BrowalliaUPC,Regular"&amp;13TC4_V.1_240221&amp;R&amp;"BrowalliaUPC,Regular"&amp;13หน้า 2 จาก 2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Check Box 1">
              <controlPr defaultSize="0" autoFill="0" autoLine="0" autoPict="0">
                <anchor moveWithCells="1">
                  <from>
                    <xdr:col>0</xdr:col>
                    <xdr:colOff>59267</xdr:colOff>
                    <xdr:row>42</xdr:row>
                    <xdr:rowOff>21167</xdr:rowOff>
                  </from>
                  <to>
                    <xdr:col>0</xdr:col>
                    <xdr:colOff>249767</xdr:colOff>
                    <xdr:row>42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Check Box 2">
              <controlPr defaultSize="0" autoFill="0" autoLine="0" autoPict="0">
                <anchor moveWithCells="1">
                  <from>
                    <xdr:col>0</xdr:col>
                    <xdr:colOff>59267</xdr:colOff>
                    <xdr:row>43</xdr:row>
                    <xdr:rowOff>21167</xdr:rowOff>
                  </from>
                  <to>
                    <xdr:col>0</xdr:col>
                    <xdr:colOff>249767</xdr:colOff>
                    <xdr:row>43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7" r:id="rId6" name="Check Box 3">
              <controlPr defaultSize="0" autoFill="0" autoLine="0" autoPict="0">
                <anchor moveWithCells="1">
                  <from>
                    <xdr:col>0</xdr:col>
                    <xdr:colOff>59267</xdr:colOff>
                    <xdr:row>18</xdr:row>
                    <xdr:rowOff>21167</xdr:rowOff>
                  </from>
                  <to>
                    <xdr:col>0</xdr:col>
                    <xdr:colOff>249767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8" r:id="rId7" name="Check Box 4">
              <controlPr defaultSize="0" autoFill="0" autoLine="0" autoPict="0">
                <anchor moveWithCells="1">
                  <from>
                    <xdr:col>0</xdr:col>
                    <xdr:colOff>59267</xdr:colOff>
                    <xdr:row>19</xdr:row>
                    <xdr:rowOff>21167</xdr:rowOff>
                  </from>
                  <to>
                    <xdr:col>0</xdr:col>
                    <xdr:colOff>249767</xdr:colOff>
                    <xdr:row>19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7177A-9751-41AE-A2D1-8D1FBBB7AFAC}">
  <sheetPr>
    <tabColor theme="8" tint="0.39997558519241921"/>
  </sheetPr>
  <dimension ref="A1:T46"/>
  <sheetViews>
    <sheetView showGridLines="0" view="pageBreakPreview" zoomScaleNormal="100" zoomScaleSheetLayoutView="100" workbookViewId="0">
      <selection sqref="A1:M1"/>
    </sheetView>
  </sheetViews>
  <sheetFormatPr defaultColWidth="9" defaultRowHeight="19.7"/>
  <cols>
    <col min="1" max="1" width="4.17578125" style="1" customWidth="1"/>
    <col min="2" max="2" width="31.17578125" style="1" customWidth="1"/>
    <col min="3" max="3" width="24.703125" style="1" customWidth="1"/>
    <col min="4" max="4" width="6.703125" style="1" customWidth="1"/>
    <col min="5" max="5" width="8.1171875" style="1" customWidth="1"/>
    <col min="6" max="6" width="15.703125" style="1" customWidth="1"/>
    <col min="7" max="7" width="5.5859375" style="1" customWidth="1"/>
    <col min="8" max="8" width="3.5859375" style="1" customWidth="1"/>
    <col min="9" max="9" width="23.5859375" style="1" customWidth="1"/>
    <col min="10" max="10" width="27.5859375" style="1" customWidth="1"/>
    <col min="11" max="11" width="6.5859375" style="1" customWidth="1"/>
    <col min="12" max="12" width="8.703125" style="1" customWidth="1"/>
    <col min="13" max="13" width="20.5859375" style="1" customWidth="1"/>
    <col min="14" max="16384" width="9" style="1"/>
  </cols>
  <sheetData>
    <row r="1" spans="1:20" ht="18.75" customHeight="1">
      <c r="A1" s="291"/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</row>
    <row r="2" spans="1:20" ht="30" customHeight="1">
      <c r="A2" s="193" t="s">
        <v>70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24"/>
      <c r="O2" s="24"/>
      <c r="P2" s="24"/>
      <c r="Q2" s="24"/>
      <c r="R2" s="24"/>
      <c r="S2" s="24"/>
      <c r="T2" s="24"/>
    </row>
    <row r="3" spans="1:20" ht="9.9499999999999993" customHeight="1" thickBot="1">
      <c r="A3" s="292"/>
      <c r="B3" s="292"/>
      <c r="C3" s="292"/>
      <c r="D3" s="292"/>
      <c r="E3" s="293"/>
      <c r="F3" s="293"/>
      <c r="G3" s="293"/>
      <c r="H3" s="293"/>
      <c r="I3" s="293"/>
      <c r="J3" s="293"/>
      <c r="K3" s="293"/>
      <c r="L3" s="293"/>
      <c r="M3" s="293"/>
    </row>
    <row r="4" spans="1:20" s="2" customFormat="1" ht="18.75" customHeight="1" thickTop="1" thickBot="1">
      <c r="A4" s="215" t="s">
        <v>0</v>
      </c>
      <c r="B4" s="216"/>
      <c r="C4" s="216"/>
      <c r="D4" s="216"/>
      <c r="E4" s="294" t="e" cm="1" vm="1">
        <f t="array" aca="1" ref="E4" ca="1">'USO หน้า 1 จาก 2'!E4:M4</f>
        <v>#VALUE!</v>
      </c>
      <c r="F4" s="295"/>
      <c r="G4" s="295"/>
      <c r="H4" s="295"/>
      <c r="I4" s="295"/>
      <c r="J4" s="296"/>
      <c r="K4" s="296"/>
      <c r="L4" s="296"/>
      <c r="M4" s="297"/>
    </row>
    <row r="5" spans="1:20" s="2" customFormat="1" thickTop="1" thickBot="1">
      <c r="A5" s="215" t="s">
        <v>1</v>
      </c>
      <c r="B5" s="216"/>
      <c r="C5" s="216"/>
      <c r="D5" s="216"/>
      <c r="E5" s="298" t="s">
        <v>89</v>
      </c>
      <c r="F5" s="296"/>
      <c r="G5" s="296"/>
      <c r="H5" s="296"/>
      <c r="I5" s="297"/>
      <c r="J5" s="75" t="s">
        <v>34</v>
      </c>
      <c r="K5" s="299" t="e" cm="1" vm="2">
        <f t="array" aca="1" ref="K5" ca="1">'USO หน้า 1 จาก 2'!K5:L5</f>
        <v>#VALUE!</v>
      </c>
      <c r="L5" s="300"/>
      <c r="M5" s="22" t="s">
        <v>33</v>
      </c>
    </row>
    <row r="6" spans="1:20" s="2" customFormat="1" ht="18.7" hidden="1" thickTop="1">
      <c r="A6" s="183" t="s">
        <v>2</v>
      </c>
      <c r="B6" s="183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</row>
    <row r="7" spans="1:20" s="2" customFormat="1" ht="18.7" hidden="1" thickTop="1">
      <c r="A7" s="183" t="s">
        <v>3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</row>
    <row r="8" spans="1:20" s="2" customFormat="1" ht="18.7" hidden="1" thickTop="1">
      <c r="A8" s="183" t="s">
        <v>4</v>
      </c>
      <c r="B8" s="183"/>
      <c r="C8" s="183"/>
      <c r="D8" s="183"/>
      <c r="E8" s="183"/>
      <c r="F8" s="183"/>
      <c r="G8" s="183"/>
      <c r="H8" s="183"/>
      <c r="I8" s="183"/>
      <c r="J8" s="183"/>
      <c r="K8" s="183"/>
      <c r="L8" s="183"/>
      <c r="M8" s="183"/>
    </row>
    <row r="9" spans="1:20" s="2" customFormat="1" ht="18.75" customHeight="1" thickTop="1">
      <c r="A9" s="3" t="s">
        <v>23</v>
      </c>
      <c r="B9" s="3"/>
      <c r="C9" s="3"/>
      <c r="D9" s="3"/>
      <c r="E9" s="3"/>
      <c r="H9" s="47"/>
      <c r="I9" s="47"/>
      <c r="J9" s="47"/>
      <c r="K9" s="47"/>
      <c r="L9" s="47"/>
      <c r="M9" s="47"/>
    </row>
    <row r="10" spans="1:20" s="2" customFormat="1" ht="18.75" customHeight="1">
      <c r="A10" s="154" t="s">
        <v>82</v>
      </c>
      <c r="B10" s="155"/>
      <c r="C10" s="155"/>
      <c r="D10" s="155"/>
      <c r="E10" s="155"/>
      <c r="F10" s="156"/>
      <c r="H10" s="154" t="s">
        <v>87</v>
      </c>
      <c r="I10" s="155"/>
      <c r="J10" s="155"/>
      <c r="K10" s="155"/>
      <c r="L10" s="155"/>
      <c r="M10" s="156"/>
    </row>
    <row r="11" spans="1:20" s="2" customFormat="1" ht="18.75" customHeight="1">
      <c r="A11" s="142" t="s">
        <v>18</v>
      </c>
      <c r="B11" s="144"/>
      <c r="C11" s="157" t="s">
        <v>21</v>
      </c>
      <c r="D11" s="158"/>
      <c r="E11" s="159"/>
      <c r="F11" s="76" t="s">
        <v>20</v>
      </c>
      <c r="H11" s="142" t="s">
        <v>83</v>
      </c>
      <c r="I11" s="144"/>
      <c r="J11" s="157" t="s">
        <v>38</v>
      </c>
      <c r="K11" s="158"/>
      <c r="L11" s="159"/>
      <c r="M11" s="76" t="s">
        <v>6</v>
      </c>
    </row>
    <row r="12" spans="1:20" s="2" customFormat="1" ht="18.75" customHeight="1">
      <c r="A12" s="140"/>
      <c r="B12" s="141"/>
      <c r="C12" s="160"/>
      <c r="D12" s="161"/>
      <c r="E12" s="162"/>
      <c r="F12" s="78" t="s">
        <v>19</v>
      </c>
      <c r="H12" s="265" t="s">
        <v>84</v>
      </c>
      <c r="I12" s="266"/>
      <c r="J12" s="80"/>
      <c r="K12" s="81"/>
      <c r="L12" s="82"/>
      <c r="M12" s="83"/>
    </row>
    <row r="13" spans="1:20" s="2" customFormat="1" ht="18.75" customHeight="1">
      <c r="A13" s="287" t="s">
        <v>65</v>
      </c>
      <c r="B13" s="288"/>
      <c r="C13" s="287" t="s">
        <v>95</v>
      </c>
      <c r="D13" s="288"/>
      <c r="E13" s="289"/>
      <c r="F13" s="63">
        <v>8000000</v>
      </c>
      <c r="G13" s="59"/>
      <c r="H13" s="262"/>
      <c r="I13" s="263"/>
      <c r="J13" s="264"/>
      <c r="K13" s="264"/>
      <c r="L13" s="264"/>
      <c r="M13" s="72"/>
    </row>
    <row r="14" spans="1:20" s="2" customFormat="1" ht="18.75" customHeight="1">
      <c r="A14" s="278"/>
      <c r="B14" s="222"/>
      <c r="C14" s="280"/>
      <c r="D14" s="153"/>
      <c r="E14" s="281"/>
      <c r="F14" s="64"/>
      <c r="G14" s="59"/>
      <c r="H14" s="260"/>
      <c r="I14" s="261"/>
      <c r="J14" s="273"/>
      <c r="K14" s="274"/>
      <c r="L14" s="275"/>
      <c r="M14" s="71"/>
    </row>
    <row r="15" spans="1:20" s="2" customFormat="1" ht="18.75" customHeight="1">
      <c r="A15" s="278"/>
      <c r="B15" s="222"/>
      <c r="C15" s="278"/>
      <c r="D15" s="222"/>
      <c r="E15" s="279"/>
      <c r="F15" s="65"/>
      <c r="H15" s="260"/>
      <c r="I15" s="261"/>
      <c r="J15" s="273"/>
      <c r="K15" s="274"/>
      <c r="L15" s="275"/>
      <c r="M15" s="71"/>
    </row>
    <row r="16" spans="1:20" s="2" customFormat="1" ht="18.75" customHeight="1">
      <c r="A16" s="278"/>
      <c r="B16" s="222"/>
      <c r="C16" s="278"/>
      <c r="D16" s="222"/>
      <c r="E16" s="279"/>
      <c r="F16" s="65"/>
      <c r="H16" s="260"/>
      <c r="I16" s="261"/>
      <c r="J16" s="273"/>
      <c r="K16" s="274"/>
      <c r="L16" s="275"/>
      <c r="M16" s="71"/>
    </row>
    <row r="17" spans="1:13" s="2" customFormat="1" ht="18.75" customHeight="1">
      <c r="A17" s="278"/>
      <c r="B17" s="222"/>
      <c r="C17" s="278"/>
      <c r="D17" s="222"/>
      <c r="E17" s="279"/>
      <c r="F17" s="65"/>
      <c r="H17" s="260"/>
      <c r="I17" s="261"/>
      <c r="J17" s="273"/>
      <c r="K17" s="274"/>
      <c r="L17" s="275"/>
      <c r="M17" s="71"/>
    </row>
    <row r="18" spans="1:13" s="2" customFormat="1" ht="18.75" customHeight="1">
      <c r="A18" s="278"/>
      <c r="B18" s="222"/>
      <c r="C18" s="260"/>
      <c r="D18" s="290"/>
      <c r="E18" s="261"/>
      <c r="F18" s="65"/>
      <c r="H18" s="260"/>
      <c r="I18" s="261"/>
      <c r="J18" s="273"/>
      <c r="K18" s="274"/>
      <c r="L18" s="275"/>
      <c r="M18" s="71"/>
    </row>
    <row r="19" spans="1:13" s="2" customFormat="1" ht="18.75" customHeight="1">
      <c r="A19" s="278"/>
      <c r="B19" s="222"/>
      <c r="C19" s="278"/>
      <c r="D19" s="222"/>
      <c r="E19" s="279"/>
      <c r="F19" s="65"/>
      <c r="G19" s="66"/>
      <c r="H19" s="260"/>
      <c r="I19" s="261"/>
      <c r="J19" s="273"/>
      <c r="K19" s="274"/>
      <c r="L19" s="275"/>
      <c r="M19" s="73"/>
    </row>
    <row r="20" spans="1:13" s="2" customFormat="1" ht="18.75" customHeight="1">
      <c r="A20" s="278"/>
      <c r="B20" s="222"/>
      <c r="C20" s="278"/>
      <c r="D20" s="222"/>
      <c r="E20" s="279"/>
      <c r="F20" s="65"/>
      <c r="G20" s="66"/>
      <c r="H20" s="260"/>
      <c r="I20" s="261"/>
      <c r="J20" s="273"/>
      <c r="K20" s="274"/>
      <c r="L20" s="275"/>
      <c r="M20" s="74"/>
    </row>
    <row r="21" spans="1:13" s="2" customFormat="1" ht="18.75" customHeight="1">
      <c r="A21" s="278"/>
      <c r="B21" s="222"/>
      <c r="C21" s="278"/>
      <c r="D21" s="222"/>
      <c r="E21" s="279"/>
      <c r="F21" s="65"/>
      <c r="G21" s="66"/>
      <c r="H21" s="137" t="s">
        <v>73</v>
      </c>
      <c r="I21" s="138"/>
      <c r="J21" s="138"/>
      <c r="K21" s="138"/>
      <c r="L21" s="139"/>
      <c r="M21" s="23">
        <f>SUM($M$13:$M$20)</f>
        <v>0</v>
      </c>
    </row>
    <row r="22" spans="1:13" s="2" customFormat="1" ht="18.75" customHeight="1">
      <c r="A22" s="278"/>
      <c r="B22" s="222"/>
      <c r="C22" s="278"/>
      <c r="D22" s="222"/>
      <c r="E22" s="279"/>
      <c r="F22" s="65"/>
      <c r="H22" s="142" t="s">
        <v>86</v>
      </c>
      <c r="I22" s="144"/>
      <c r="J22" s="142" t="s">
        <v>38</v>
      </c>
      <c r="K22" s="143"/>
      <c r="L22" s="144"/>
      <c r="M22" s="146" t="s">
        <v>6</v>
      </c>
    </row>
    <row r="23" spans="1:13" s="2" customFormat="1" ht="18.75" customHeight="1">
      <c r="A23" s="278"/>
      <c r="B23" s="222"/>
      <c r="C23" s="278"/>
      <c r="D23" s="222"/>
      <c r="E23" s="279"/>
      <c r="F23" s="65"/>
      <c r="H23" s="265" t="s">
        <v>85</v>
      </c>
      <c r="I23" s="266"/>
      <c r="J23" s="140"/>
      <c r="K23" s="145"/>
      <c r="L23" s="141"/>
      <c r="M23" s="272"/>
    </row>
    <row r="24" spans="1:13" s="2" customFormat="1" ht="18.75" customHeight="1">
      <c r="A24" s="278"/>
      <c r="B24" s="222"/>
      <c r="C24" s="278"/>
      <c r="D24" s="222"/>
      <c r="E24" s="279"/>
      <c r="F24" s="65"/>
      <c r="H24" s="276"/>
      <c r="I24" s="277"/>
      <c r="J24" s="269"/>
      <c r="K24" s="270"/>
      <c r="L24" s="271"/>
      <c r="M24" s="70"/>
    </row>
    <row r="25" spans="1:13" s="2" customFormat="1" ht="18.75" customHeight="1">
      <c r="A25" s="278"/>
      <c r="B25" s="222"/>
      <c r="C25" s="278"/>
      <c r="D25" s="222"/>
      <c r="E25" s="279"/>
      <c r="F25" s="65"/>
      <c r="H25" s="68"/>
      <c r="I25" s="69"/>
      <c r="J25" s="273"/>
      <c r="K25" s="274"/>
      <c r="L25" s="275"/>
      <c r="M25" s="71"/>
    </row>
    <row r="26" spans="1:13" s="2" customFormat="1" ht="18.75" customHeight="1">
      <c r="A26" s="278"/>
      <c r="B26" s="279"/>
      <c r="C26" s="60"/>
      <c r="D26" s="43"/>
      <c r="E26" s="62"/>
      <c r="F26" s="65"/>
      <c r="H26" s="68"/>
      <c r="I26" s="69"/>
      <c r="J26" s="273"/>
      <c r="K26" s="274"/>
      <c r="L26" s="275"/>
      <c r="M26" s="71"/>
    </row>
    <row r="27" spans="1:13" s="2" customFormat="1" ht="18.75" customHeight="1">
      <c r="A27" s="278"/>
      <c r="B27" s="222"/>
      <c r="C27" s="278"/>
      <c r="D27" s="222"/>
      <c r="E27" s="279"/>
      <c r="F27" s="65"/>
      <c r="H27" s="285"/>
      <c r="I27" s="286"/>
      <c r="J27" s="282"/>
      <c r="K27" s="283"/>
      <c r="L27" s="284"/>
      <c r="M27" s="67"/>
    </row>
    <row r="28" spans="1:13" s="2" customFormat="1" ht="18.75" customHeight="1">
      <c r="A28" s="278"/>
      <c r="B28" s="279"/>
      <c r="C28" s="60"/>
      <c r="D28" s="43"/>
      <c r="E28" s="62"/>
      <c r="F28" s="65"/>
      <c r="H28" s="137" t="s">
        <v>90</v>
      </c>
      <c r="I28" s="138"/>
      <c r="J28" s="138"/>
      <c r="K28" s="138"/>
      <c r="L28" s="139"/>
      <c r="M28" s="23">
        <f>SUM($M$24:$M$27)</f>
        <v>0</v>
      </c>
    </row>
    <row r="29" spans="1:13" s="2" customFormat="1" ht="18.75" customHeight="1">
      <c r="A29" s="278"/>
      <c r="B29" s="222"/>
      <c r="C29" s="278"/>
      <c r="D29" s="222"/>
      <c r="E29" s="279"/>
      <c r="F29" s="65"/>
      <c r="H29" s="47"/>
      <c r="I29" s="47"/>
      <c r="J29" s="47"/>
      <c r="K29" s="47"/>
      <c r="L29" s="47"/>
      <c r="M29" s="47"/>
    </row>
    <row r="30" spans="1:13" s="2" customFormat="1" ht="18.75" customHeight="1">
      <c r="A30" s="278"/>
      <c r="B30" s="222"/>
      <c r="C30" s="278"/>
      <c r="D30" s="222"/>
      <c r="E30" s="279"/>
      <c r="F30" s="65"/>
      <c r="H30" s="45" t="s">
        <v>41</v>
      </c>
      <c r="I30" s="4"/>
      <c r="J30" s="4"/>
      <c r="K30" s="4"/>
      <c r="L30" s="4"/>
      <c r="M30" s="5"/>
    </row>
    <row r="31" spans="1:13" s="2" customFormat="1" ht="18.75" customHeight="1">
      <c r="A31" s="278"/>
      <c r="B31" s="279"/>
      <c r="C31" s="60"/>
      <c r="D31" s="43"/>
      <c r="E31" s="62"/>
      <c r="F31" s="65"/>
      <c r="H31" s="240" t="s">
        <v>88</v>
      </c>
      <c r="I31" s="240"/>
      <c r="J31" s="240"/>
      <c r="K31" s="240"/>
      <c r="L31" s="240"/>
      <c r="M31" s="240"/>
    </row>
    <row r="32" spans="1:13" s="2" customFormat="1" ht="18.75" customHeight="1">
      <c r="A32" s="278"/>
      <c r="B32" s="279"/>
      <c r="C32" s="60"/>
      <c r="D32" s="43"/>
      <c r="E32" s="62"/>
      <c r="F32" s="65"/>
      <c r="H32" s="44" t="s">
        <v>46</v>
      </c>
      <c r="I32" s="36"/>
      <c r="J32" s="36"/>
      <c r="K32" s="36"/>
      <c r="L32" s="36"/>
      <c r="M32" s="36"/>
    </row>
    <row r="33" spans="1:13" s="2" customFormat="1" ht="18.75" customHeight="1">
      <c r="A33" s="278"/>
      <c r="B33" s="279"/>
      <c r="C33" s="60"/>
      <c r="D33" s="43"/>
      <c r="E33" s="62"/>
      <c r="F33" s="65"/>
      <c r="H33" s="208"/>
      <c r="I33" s="208"/>
      <c r="J33" s="208"/>
      <c r="K33" s="208"/>
      <c r="L33" s="208"/>
      <c r="M33" s="208"/>
    </row>
    <row r="34" spans="1:13" s="2" customFormat="1" ht="18.75" customHeight="1">
      <c r="A34" s="278"/>
      <c r="B34" s="279"/>
      <c r="C34" s="60"/>
      <c r="D34" s="43"/>
      <c r="E34" s="62"/>
      <c r="F34" s="65"/>
      <c r="H34" s="208" t="s">
        <v>42</v>
      </c>
      <c r="I34" s="208"/>
      <c r="J34" s="208"/>
      <c r="K34" s="208"/>
      <c r="L34" s="208"/>
      <c r="M34" s="208"/>
    </row>
    <row r="35" spans="1:13" s="2" customFormat="1" ht="18.75" customHeight="1">
      <c r="A35" s="278"/>
      <c r="B35" s="222"/>
      <c r="C35" s="278"/>
      <c r="D35" s="222"/>
      <c r="E35" s="279"/>
      <c r="F35" s="65"/>
      <c r="H35" s="259" t="s">
        <v>43</v>
      </c>
      <c r="I35" s="259"/>
      <c r="J35" s="259"/>
      <c r="K35" s="259"/>
      <c r="L35" s="259"/>
      <c r="M35" s="259"/>
    </row>
    <row r="36" spans="1:13" s="2" customFormat="1" ht="18.75" customHeight="1">
      <c r="A36" s="278"/>
      <c r="B36" s="279"/>
      <c r="C36" s="60"/>
      <c r="D36" s="43"/>
      <c r="E36" s="62"/>
      <c r="F36" s="65"/>
      <c r="H36" s="35"/>
      <c r="I36" s="35"/>
      <c r="J36" s="35"/>
      <c r="K36" s="35"/>
      <c r="L36" s="35"/>
      <c r="M36" s="35"/>
    </row>
    <row r="37" spans="1:13" s="2" customFormat="1" ht="18.75" customHeight="1">
      <c r="A37" s="278"/>
      <c r="B37" s="279"/>
      <c r="C37" s="60"/>
      <c r="D37" s="43"/>
      <c r="E37" s="62"/>
      <c r="F37" s="65"/>
      <c r="H37" s="209" t="s">
        <v>27</v>
      </c>
      <c r="I37" s="209"/>
      <c r="J37" s="209"/>
      <c r="K37" s="209"/>
      <c r="L37" s="209"/>
      <c r="M37" s="209"/>
    </row>
    <row r="38" spans="1:13" s="2" customFormat="1" ht="18.75" customHeight="1">
      <c r="A38" s="278"/>
      <c r="B38" s="222"/>
      <c r="C38" s="278"/>
      <c r="D38" s="222"/>
      <c r="E38" s="279"/>
      <c r="F38" s="65"/>
      <c r="H38" s="209" t="s">
        <v>28</v>
      </c>
      <c r="I38" s="209"/>
      <c r="J38" s="209"/>
      <c r="K38" s="209"/>
      <c r="L38" s="209"/>
      <c r="M38" s="209"/>
    </row>
    <row r="39" spans="1:13" s="2" customFormat="1" ht="18.75" customHeight="1">
      <c r="A39" s="278"/>
      <c r="B39" s="222"/>
      <c r="C39" s="278"/>
      <c r="D39" s="222"/>
      <c r="E39" s="279"/>
      <c r="F39" s="65"/>
      <c r="H39" s="209" t="s">
        <v>29</v>
      </c>
      <c r="I39" s="209"/>
      <c r="J39" s="209"/>
      <c r="K39" s="209"/>
      <c r="L39" s="209"/>
      <c r="M39" s="209"/>
    </row>
    <row r="40" spans="1:13" s="2" customFormat="1" ht="18.75" customHeight="1">
      <c r="A40" s="278"/>
      <c r="B40" s="222"/>
      <c r="C40" s="278"/>
      <c r="D40" s="222"/>
      <c r="E40" s="279"/>
      <c r="F40" s="65"/>
      <c r="H40" s="209" t="s">
        <v>30</v>
      </c>
      <c r="I40" s="209"/>
      <c r="J40" s="209"/>
      <c r="K40" s="209"/>
      <c r="L40" s="209"/>
      <c r="M40" s="209"/>
    </row>
    <row r="41" spans="1:13" s="2" customFormat="1" ht="18.75" customHeight="1">
      <c r="A41" s="280"/>
      <c r="B41" s="153"/>
      <c r="C41" s="280"/>
      <c r="D41" s="153"/>
      <c r="E41" s="281"/>
      <c r="F41" s="64"/>
      <c r="H41" s="208" t="s">
        <v>12</v>
      </c>
      <c r="I41" s="208"/>
      <c r="J41" s="208"/>
      <c r="K41" s="208"/>
      <c r="L41" s="208"/>
      <c r="M41" s="208"/>
    </row>
    <row r="42" spans="1:13" s="2" customFormat="1" ht="18.75" customHeight="1">
      <c r="A42" s="170" t="s">
        <v>22</v>
      </c>
      <c r="B42" s="171"/>
      <c r="C42" s="171"/>
      <c r="D42" s="171"/>
      <c r="E42" s="172"/>
      <c r="F42" s="19">
        <f>SUM($F$13:$F$41)</f>
        <v>8000000</v>
      </c>
      <c r="H42" s="208" t="s">
        <v>31</v>
      </c>
      <c r="I42" s="208"/>
      <c r="J42" s="208"/>
      <c r="K42" s="208"/>
      <c r="L42" s="208"/>
      <c r="M42" s="208"/>
    </row>
    <row r="43" spans="1:13" s="2" customFormat="1" ht="18.75" customHeight="1">
      <c r="A43" s="61"/>
      <c r="B43" s="7"/>
      <c r="C43" s="7"/>
      <c r="D43" s="7"/>
      <c r="E43" s="1"/>
      <c r="F43" s="1"/>
      <c r="H43" s="1"/>
      <c r="I43" s="1"/>
      <c r="J43" s="1"/>
      <c r="K43" s="1"/>
      <c r="L43" s="1"/>
      <c r="M43" s="31"/>
    </row>
    <row r="44" spans="1:13" s="2" customFormat="1" ht="18.75" customHeight="1">
      <c r="A44" s="1"/>
      <c r="B44" s="1"/>
      <c r="C44" s="1"/>
      <c r="D44" s="1"/>
      <c r="E44" s="1"/>
      <c r="F44" s="1"/>
      <c r="H44" s="1"/>
      <c r="I44" s="1"/>
      <c r="J44" s="1"/>
      <c r="K44" s="1"/>
      <c r="L44" s="1"/>
      <c r="M44" s="1"/>
    </row>
    <row r="46" spans="1:13">
      <c r="M46" s="2"/>
    </row>
  </sheetData>
  <sheetProtection algorithmName="SHA-512" hashValue="4aqnF5ZE5/Pva74zBYEVaW8NhZVkIFFh4rHjoj41OVN6cVzed/+29jSMNzW9hniJ6PvgO4SJ5/dY+7HsBbGSyg==" saltValue="jKdCgTzZcwGa0XSmgweaqA==" spinCount="100000" sheet="1" objects="1" scenarios="1"/>
  <mergeCells count="107">
    <mergeCell ref="A42:E42"/>
    <mergeCell ref="H42:M42"/>
    <mergeCell ref="A40:B40"/>
    <mergeCell ref="C40:E40"/>
    <mergeCell ref="H40:M40"/>
    <mergeCell ref="A41:B41"/>
    <mergeCell ref="C41:E41"/>
    <mergeCell ref="H41:M41"/>
    <mergeCell ref="A38:B38"/>
    <mergeCell ref="C38:E38"/>
    <mergeCell ref="H38:M38"/>
    <mergeCell ref="A39:B39"/>
    <mergeCell ref="C39:E39"/>
    <mergeCell ref="H39:M39"/>
    <mergeCell ref="A35:B35"/>
    <mergeCell ref="C35:E35"/>
    <mergeCell ref="H35:M35"/>
    <mergeCell ref="A36:B36"/>
    <mergeCell ref="A37:B37"/>
    <mergeCell ref="H37:M37"/>
    <mergeCell ref="A31:B31"/>
    <mergeCell ref="H31:M31"/>
    <mergeCell ref="A32:B32"/>
    <mergeCell ref="A33:B33"/>
    <mergeCell ref="H33:M33"/>
    <mergeCell ref="A34:B34"/>
    <mergeCell ref="H34:M34"/>
    <mergeCell ref="A28:B28"/>
    <mergeCell ref="H28:L28"/>
    <mergeCell ref="A29:B29"/>
    <mergeCell ref="C29:E29"/>
    <mergeCell ref="A30:B30"/>
    <mergeCell ref="C30:E30"/>
    <mergeCell ref="A25:B25"/>
    <mergeCell ref="C25:E25"/>
    <mergeCell ref="J25:L25"/>
    <mergeCell ref="A26:B26"/>
    <mergeCell ref="J26:L26"/>
    <mergeCell ref="A27:B27"/>
    <mergeCell ref="C27:E27"/>
    <mergeCell ref="H27:I27"/>
    <mergeCell ref="J27:L27"/>
    <mergeCell ref="M22:M23"/>
    <mergeCell ref="A23:B23"/>
    <mergeCell ref="C23:E23"/>
    <mergeCell ref="H23:I23"/>
    <mergeCell ref="A24:B24"/>
    <mergeCell ref="C24:E24"/>
    <mergeCell ref="H24:I24"/>
    <mergeCell ref="J24:L24"/>
    <mergeCell ref="A21:B21"/>
    <mergeCell ref="C21:E21"/>
    <mergeCell ref="H21:L21"/>
    <mergeCell ref="A22:B22"/>
    <mergeCell ref="C22:E22"/>
    <mergeCell ref="H22:I22"/>
    <mergeCell ref="J22:L23"/>
    <mergeCell ref="A19:B19"/>
    <mergeCell ref="C19:E19"/>
    <mergeCell ref="H19:I19"/>
    <mergeCell ref="J19:L19"/>
    <mergeCell ref="A20:B20"/>
    <mergeCell ref="C20:E20"/>
    <mergeCell ref="H20:I20"/>
    <mergeCell ref="J20:L20"/>
    <mergeCell ref="A17:B17"/>
    <mergeCell ref="C17:E17"/>
    <mergeCell ref="H17:I17"/>
    <mergeCell ref="J17:L17"/>
    <mergeCell ref="A18:B18"/>
    <mergeCell ref="C18:E18"/>
    <mergeCell ref="H18:I18"/>
    <mergeCell ref="J18:L18"/>
    <mergeCell ref="A15:B15"/>
    <mergeCell ref="C15:E15"/>
    <mergeCell ref="H15:I15"/>
    <mergeCell ref="J15:L15"/>
    <mergeCell ref="A16:B16"/>
    <mergeCell ref="C16:E16"/>
    <mergeCell ref="H16:I16"/>
    <mergeCell ref="J16:L16"/>
    <mergeCell ref="A13:B13"/>
    <mergeCell ref="C13:E13"/>
    <mergeCell ref="H13:I13"/>
    <mergeCell ref="J13:L13"/>
    <mergeCell ref="A14:B14"/>
    <mergeCell ref="C14:E14"/>
    <mergeCell ref="H14:I14"/>
    <mergeCell ref="J14:L14"/>
    <mergeCell ref="A7:M7"/>
    <mergeCell ref="A8:M8"/>
    <mergeCell ref="A10:F10"/>
    <mergeCell ref="H10:M10"/>
    <mergeCell ref="A11:B12"/>
    <mergeCell ref="C11:E12"/>
    <mergeCell ref="H11:I11"/>
    <mergeCell ref="J11:L11"/>
    <mergeCell ref="H12:I12"/>
    <mergeCell ref="A1:M1"/>
    <mergeCell ref="A2:M2"/>
    <mergeCell ref="A3:M3"/>
    <mergeCell ref="A4:D4"/>
    <mergeCell ref="E4:M4"/>
    <mergeCell ref="A5:D5"/>
    <mergeCell ref="E5:I5"/>
    <mergeCell ref="K5:L5"/>
    <mergeCell ref="A6:M6"/>
  </mergeCells>
  <printOptions horizontalCentered="1"/>
  <pageMargins left="0.27559055118110237" right="0.27559055118110237" top="0.11811023622047245" bottom="0.11811023622047245" header="0.31496062992125984" footer="0.11811023622047245"/>
  <pageSetup paperSize="9" scale="71" orientation="landscape" r:id="rId1"/>
  <headerFooter>
    <oddFooter>&amp;L&amp;"BrowalliaUPC,Regular"&amp;13TC4_V.1_240221&amp;R&amp;"BrowalliaUPC,Regular"&amp;13หน้า 2 จาก 2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USO หน้า 1 จาก 2</vt:lpstr>
      <vt:lpstr>USO หน้า 2 จาก 2 </vt:lpstr>
      <vt:lpstr>ตัวอย่าง USO หน้า 1</vt:lpstr>
      <vt:lpstr>ตัวอย่าง USO หน้า 2</vt:lpstr>
      <vt:lpstr>'USO หน้า 1 จาก 2'!Print_Area</vt:lpstr>
      <vt:lpstr>'USO หน้า 2 จาก 2 '!Print_Area</vt:lpstr>
      <vt:lpstr>'ตัวอย่าง USO หน้า 1'!Print_Area</vt:lpstr>
      <vt:lpstr>'ตัวอย่าง USO หน้า 2'!Print_Area</vt:lpstr>
    </vt:vector>
  </TitlesOfParts>
  <Company>NBTC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wadee.p</dc:creator>
  <cp:lastModifiedBy>WADEE PECHSRI</cp:lastModifiedBy>
  <cp:lastPrinted>2026-02-25T07:53:04Z</cp:lastPrinted>
  <dcterms:created xsi:type="dcterms:W3CDTF">2021-01-12T08:33:59Z</dcterms:created>
  <dcterms:modified xsi:type="dcterms:W3CDTF">2026-05-20T06:29:19Z</dcterms:modified>
</cp:coreProperties>
</file>