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neDrive\WADEE WORK\202108-ถท5-งานในส่วน\ค่าUSO\ค่าUSO-2567\"/>
    </mc:Choice>
  </mc:AlternateContent>
  <bookViews>
    <workbookView xWindow="0" yWindow="0" windowWidth="20490" windowHeight="7755"/>
  </bookViews>
  <sheets>
    <sheet name="License Fee หน้า 1 จาก 2" sheetId="8" r:id="rId1"/>
    <sheet name="USO หน้า 2 จาก 2" sheetId="12" r:id="rId2"/>
    <sheet name="ตัวอย่างหน้า License Fee " sheetId="13" r:id="rId3"/>
    <sheet name="ตัวอย่างหน้า USO" sheetId="14" r:id="rId4"/>
  </sheets>
  <definedNames>
    <definedName name="_xlnm.Print_Area" localSheetId="0">'License Fee หน้า 1 จาก 2'!$A$1:$J$44</definedName>
    <definedName name="_xlnm.Print_Area" localSheetId="1">'USO หน้า 2 จาก 2'!$A$1:$M$44</definedName>
    <definedName name="_xlnm.Print_Area" localSheetId="2">'ตัวอย่างหน้า License Fee '!$A$1:$J$44</definedName>
    <definedName name="_xlnm.Print_Area" localSheetId="3">'ตัวอย่างหน้า USO'!$A$1:$M$44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2" l="1"/>
  <c r="E4" i="12" l="1"/>
  <c r="K5" i="12"/>
  <c r="M12" i="14" l="1"/>
  <c r="F40" i="14" l="1"/>
  <c r="F32" i="14"/>
  <c r="E33" i="13"/>
  <c r="E36" i="13" s="1"/>
  <c r="J32" i="13"/>
  <c r="E23" i="13"/>
  <c r="J34" i="13" s="1"/>
  <c r="E13" i="13"/>
  <c r="E16" i="13" s="1"/>
  <c r="M13" i="14" l="1"/>
  <c r="M15" i="14" s="1"/>
  <c r="M17" i="14" s="1"/>
  <c r="M18" i="14" s="1"/>
  <c r="J35" i="13"/>
  <c r="E14" i="13"/>
  <c r="E15" i="13" s="1"/>
  <c r="E17" i="13" s="1"/>
  <c r="E34" i="13"/>
  <c r="E35" i="13" s="1"/>
  <c r="E37" i="13" s="1"/>
  <c r="E24" i="13"/>
  <c r="F40" i="12"/>
  <c r="F32" i="12"/>
  <c r="M19" i="14" l="1"/>
  <c r="M21" i="14" s="1"/>
  <c r="E27" i="13"/>
  <c r="E25" i="13"/>
  <c r="E26" i="13" s="1"/>
  <c r="J32" i="8"/>
  <c r="E28" i="13" l="1"/>
  <c r="M22" i="14"/>
  <c r="M23" i="14" s="1"/>
  <c r="M24" i="14"/>
  <c r="E33" i="8"/>
  <c r="E34" i="8" s="1"/>
  <c r="E35" i="8" s="1"/>
  <c r="E23" i="8"/>
  <c r="E24" i="8" s="1"/>
  <c r="E13" i="8"/>
  <c r="E16" i="8" s="1"/>
  <c r="M25" i="14" l="1"/>
  <c r="E36" i="8"/>
  <c r="E37" i="8" s="1"/>
  <c r="J34" i="8"/>
  <c r="M12" i="12" s="1"/>
  <c r="E25" i="8"/>
  <c r="E26" i="8" s="1"/>
  <c r="E27" i="8"/>
  <c r="E14" i="8"/>
  <c r="E15" i="8" s="1"/>
  <c r="E17" i="8" s="1"/>
  <c r="M13" i="12" l="1"/>
  <c r="M15" i="12" s="1"/>
  <c r="M17" i="12" s="1"/>
  <c r="M18" i="12" s="1"/>
  <c r="J35" i="8"/>
  <c r="E28" i="8"/>
  <c r="M19" i="12" l="1"/>
  <c r="M21" i="12" s="1"/>
  <c r="M22" i="12" l="1"/>
  <c r="M23" i="12" s="1"/>
  <c r="M24" i="12"/>
  <c r="M25" i="12" l="1"/>
</calcChain>
</file>

<file path=xl/comments1.xml><?xml version="1.0" encoding="utf-8"?>
<comments xmlns="http://schemas.openxmlformats.org/spreadsheetml/2006/main">
  <authors>
    <author>warut.r</author>
    <author>กนกวรรณ นิ่มเงิน</author>
  </authors>
  <commentList>
    <comment ref="E4" authorId="0" shapeId="0">
      <text>
        <r>
          <rPr>
            <b/>
            <sz val="13"/>
            <color indexed="81"/>
            <rFont val="BrowalliaUPC"/>
            <family val="2"/>
          </rPr>
          <t>ระบุชื่อบริษัท</t>
        </r>
      </text>
    </comment>
    <comment ref="E5" authorId="0" shapeId="0">
      <text>
        <r>
          <rPr>
            <b/>
            <sz val="13"/>
            <color indexed="81"/>
            <rFont val="BrowalliaUPC"/>
            <family val="2"/>
          </rPr>
          <t>ระบุรอบบัญชีที่นำส่ง</t>
        </r>
      </text>
    </comment>
    <comment ref="I5" authorId="1" shapeId="0">
      <text>
        <r>
          <rPr>
            <b/>
            <sz val="13"/>
            <color indexed="81"/>
            <rFont val="BrowalliaUPC"/>
            <family val="2"/>
          </rPr>
          <t>ระบุรายได้รวมที่ปรากฏในงบการเงิ</t>
        </r>
        <r>
          <rPr>
            <sz val="13"/>
            <color indexed="81"/>
            <rFont val="BrowalliaUPC"/>
            <family val="2"/>
          </rPr>
          <t>น</t>
        </r>
      </text>
    </comment>
    <comment ref="E12" authorId="0" shapeId="0">
      <text>
        <r>
          <rPr>
            <b/>
            <sz val="13"/>
            <color indexed="81"/>
            <rFont val="BrowalliaUPC"/>
            <family val="2"/>
          </rPr>
          <t>ระบุรายได้ใบอนุญาตประกอบกิจการโทรคมนาคมแบบที่หนึ่ง</t>
        </r>
      </text>
    </comment>
    <comment ref="G12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G14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C16" authorId="0" shapeId="0">
      <text>
        <r>
          <rPr>
            <b/>
            <sz val="13"/>
            <color indexed="81"/>
            <rFont val="BrowalliaUPC"/>
            <family val="2"/>
          </rPr>
          <t>ระบุจำนวนเดือนนับจากวันที่ครบกำหนดชำระ (เศษของวันให้ปัดเป็นเดือน)</t>
        </r>
      </text>
    </comment>
    <comment ref="G16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G18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G20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E21" authorId="0" shapeId="0">
      <text>
        <r>
          <rPr>
            <b/>
            <sz val="13"/>
            <color indexed="81"/>
            <rFont val="BrowalliaUPC"/>
            <family val="2"/>
          </rPr>
          <t>ระบุรายได้ใบอนุญาตประกอบกิจการโทรคมนาคมแบบที่สอง (ประเภทมีโครงข่าย)</t>
        </r>
      </text>
    </comment>
    <comment ref="E22" authorId="0" shapeId="0">
      <text>
        <r>
          <rPr>
            <b/>
            <sz val="13"/>
            <color indexed="81"/>
            <rFont val="BrowalliaUPC"/>
            <family val="2"/>
          </rPr>
          <t>ระบุรายได้ใบอนุญาตประกอบกิจการโทรคมนาคมแบบที่สอง 
(ประเภทไม่มีโครงข่าย)</t>
        </r>
      </text>
    </comment>
    <comment ref="G22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G24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G26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C27" authorId="0" shapeId="0">
      <text>
        <r>
          <rPr>
            <b/>
            <sz val="13"/>
            <color indexed="81"/>
            <rFont val="BrowalliaUPC"/>
            <family val="2"/>
          </rPr>
          <t>ระบุจำนวนเดือนนับจากวันที่ครบกำหนดชำระ (เศษของวันให้ปัดเป็นเดือน)</t>
        </r>
      </text>
    </comment>
    <comment ref="G28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G30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E32" authorId="0" shapeId="0">
      <text>
        <r>
          <rPr>
            <b/>
            <sz val="13"/>
            <color indexed="81"/>
            <rFont val="BrowalliaUPC"/>
            <family val="2"/>
          </rPr>
          <t>ระบุรายได้ใบอนุญาตประกอบกิจการโทรคมนาคมแบบที่สาม</t>
        </r>
      </text>
    </comment>
    <comment ref="J34" authorId="1" shapeId="0">
      <text>
        <r>
          <rPr>
            <b/>
            <sz val="13"/>
            <color indexed="81"/>
            <rFont val="BrowalliaUPC"/>
            <family val="2"/>
          </rPr>
          <t>รวมรายได้จากการประกอบกิจการโทรคมนาคมทุกใบอนุญาต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5" authorId="1" shapeId="0">
      <text>
        <r>
          <rPr>
            <b/>
            <sz val="13"/>
            <color indexed="81"/>
            <rFont val="BrowalliaUPC"/>
            <family val="2"/>
          </rPr>
          <t>รวมรายได้ทั้งหมดที่ปรากฏตามงบการเงิน</t>
        </r>
      </text>
    </comment>
    <comment ref="C36" authorId="0" shapeId="0">
      <text>
        <r>
          <rPr>
            <b/>
            <sz val="13"/>
            <color indexed="81"/>
            <rFont val="BrowalliaUPC"/>
            <family val="2"/>
          </rPr>
          <t>ระบุจำนวนเดือนนับจากวันที่ครบกำหนดชำระ (เศษของวันให้ปัดเป็นเดือน)</t>
        </r>
      </text>
    </comment>
    <comment ref="A40" authorId="1" shapeId="0">
      <text>
        <r>
          <rPr>
            <b/>
            <sz val="13"/>
            <color indexed="81"/>
            <rFont val="BrowalliaUPC"/>
            <family val="2"/>
          </rPr>
          <t>กดที่ช่องสี่เหลี่ยมที่ต้องการให้ขึ้นเครื่องหมาย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13"/>
            <color indexed="81"/>
            <rFont val="Webdings"/>
            <family val="1"/>
            <charset val="2"/>
          </rPr>
          <t>a</t>
        </r>
      </text>
    </comment>
    <comment ref="C40" authorId="1" shapeId="0">
      <text>
        <r>
          <rPr>
            <b/>
            <sz val="9"/>
            <color indexed="81"/>
            <rFont val="Tahoma"/>
            <family val="2"/>
          </rPr>
          <t>ระบุหมายเลขข้อในหมายเหตุประกอบงบการเงิน</t>
        </r>
      </text>
    </comment>
    <comment ref="E40" authorId="1" shapeId="0">
      <text>
        <r>
          <rPr>
            <b/>
            <sz val="13"/>
            <color indexed="81"/>
            <rFont val="BrowalliaUPC"/>
            <family val="2"/>
          </rPr>
          <t>ระบุหน้าที่ปรากฏในงบการเงิน</t>
        </r>
      </text>
    </comment>
  </commentList>
</comments>
</file>

<file path=xl/comments2.xml><?xml version="1.0" encoding="utf-8"?>
<comments xmlns="http://schemas.openxmlformats.org/spreadsheetml/2006/main">
  <authors>
    <author>กนกวรรณ นิ่มเงิน</author>
    <author>warut.r</author>
  </authors>
  <commentList>
    <comment ref="E4" authorId="0" shapeId="0">
      <text>
        <r>
          <rPr>
            <b/>
            <sz val="9"/>
            <color indexed="81"/>
            <rFont val="Tahoma"/>
            <family val="2"/>
          </rPr>
          <t>ระบุชื่อบริษัท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ระบุรอบบัญชีที่นำส่ง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ระบุรายได้รวมที่ปรากฏในงบการเงิน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ใส่จำนวนค่าใช้จ่ายที่นำมาลดหย่อนได้
</t>
        </r>
      </text>
    </comment>
    <comment ref="K24" authorId="1" shapeId="0">
      <text>
        <r>
          <rPr>
            <b/>
            <sz val="13"/>
            <color indexed="81"/>
            <rFont val="BrowalliaUPC"/>
            <family val="2"/>
          </rPr>
          <t>ระบุจำนวนเดือนนับจากวันที่ครบกำหนดชำระ (เศษของวันให้ปัดเป็นเดือน)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</rPr>
          <t>ใส่ค่าใช้จ่ายที่เกิดจากภารกิจด้านโทรคมนาคมเพื่อประโยชน์สาธารณะที่ได้รับอนุมัติจาก กสทช. แล้วเท่านั้น!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3" authorId="0" shapeId="0">
      <text>
        <r>
          <rPr>
            <b/>
            <sz val="13"/>
            <color indexed="81"/>
            <rFont val="BrowalliaUPC"/>
            <family val="2"/>
          </rPr>
          <t>กดที่ช่องสี่เหลี่ยมที่ต้องการให้ขึ้นเครื่องหมาย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13"/>
            <color indexed="81"/>
            <rFont val="Webdings"/>
            <family val="1"/>
            <charset val="2"/>
          </rPr>
          <t>a</t>
        </r>
      </text>
    </comment>
    <comment ref="D43" authorId="0" shapeId="0">
      <text>
        <r>
          <rPr>
            <b/>
            <sz val="9"/>
            <color indexed="81"/>
            <rFont val="Tahoma"/>
            <family val="2"/>
          </rPr>
          <t>ระบุหมายเลขข้อในหมายเหตุประกอบงบการเงิน</t>
        </r>
      </text>
    </comment>
    <comment ref="F43" authorId="0" shapeId="0">
      <text>
        <r>
          <rPr>
            <b/>
            <sz val="13"/>
            <color indexed="81"/>
            <rFont val="BrowalliaUPC"/>
            <family val="2"/>
          </rPr>
          <t>ระบุหน้าที่ปรากฏในงบการเงิน</t>
        </r>
      </text>
    </comment>
  </commentList>
</comments>
</file>

<file path=xl/comments3.xml><?xml version="1.0" encoding="utf-8"?>
<comments xmlns="http://schemas.openxmlformats.org/spreadsheetml/2006/main">
  <authors>
    <author>warut.r</author>
    <author>กนกวรรณ นิ่มเงิน</author>
  </authors>
  <commentList>
    <comment ref="E4" authorId="0" shapeId="0">
      <text>
        <r>
          <rPr>
            <b/>
            <sz val="13"/>
            <color indexed="81"/>
            <rFont val="BrowalliaUPC"/>
            <family val="2"/>
          </rPr>
          <t>ระบุชื่อบริษัท</t>
        </r>
      </text>
    </comment>
    <comment ref="E5" authorId="0" shapeId="0">
      <text>
        <r>
          <rPr>
            <b/>
            <sz val="13"/>
            <color indexed="81"/>
            <rFont val="BrowalliaUPC"/>
            <family val="2"/>
          </rPr>
          <t>ระบุรอบบัญชีที่นำส่ง</t>
        </r>
      </text>
    </comment>
    <comment ref="I5" authorId="1" shapeId="0">
      <text>
        <r>
          <rPr>
            <b/>
            <sz val="13"/>
            <color indexed="81"/>
            <rFont val="BrowalliaUPC"/>
            <family val="2"/>
          </rPr>
          <t>ระบุรายได้รวมที่ปรากฏในงบการเงิ</t>
        </r>
        <r>
          <rPr>
            <sz val="13"/>
            <color indexed="81"/>
            <rFont val="BrowalliaUPC"/>
            <family val="2"/>
          </rPr>
          <t>น</t>
        </r>
      </text>
    </comment>
    <comment ref="E12" authorId="0" shapeId="0">
      <text>
        <r>
          <rPr>
            <b/>
            <sz val="13"/>
            <color indexed="81"/>
            <rFont val="BrowalliaUPC"/>
            <family val="2"/>
          </rPr>
          <t>ระบุรายได้ใบอนุญาตประกอบกิจการโทรคมนาคมแบบที่หนึ่ง</t>
        </r>
      </text>
    </comment>
    <comment ref="G12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G14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C16" authorId="0" shapeId="0">
      <text>
        <r>
          <rPr>
            <b/>
            <sz val="13"/>
            <color indexed="81"/>
            <rFont val="BrowalliaUPC"/>
            <family val="2"/>
          </rPr>
          <t>ระบุจำนวนเดือนนับจากวันที่ครบกำหนดชำระ (เศษของวันให้ปัดเป็นเดือน)</t>
        </r>
      </text>
    </comment>
    <comment ref="G16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G18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G20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E21" authorId="0" shapeId="0">
      <text>
        <r>
          <rPr>
            <b/>
            <sz val="13"/>
            <color indexed="81"/>
            <rFont val="BrowalliaUPC"/>
            <family val="2"/>
          </rPr>
          <t>ระบุรายได้ใบอนุญาตประกอบกิจการโทรคมนาคมแบบที่สอง (ประเภทมีโครงข่าย)</t>
        </r>
      </text>
    </comment>
    <comment ref="E22" authorId="0" shapeId="0">
      <text>
        <r>
          <rPr>
            <b/>
            <sz val="13"/>
            <color indexed="81"/>
            <rFont val="BrowalliaUPC"/>
            <family val="2"/>
          </rPr>
          <t>ระบุรายได้ใบอนุญาตประกอบกิจการโทรคมนาคมแบบที่สอง 
(ประเภทไม่มีโครงข่าย)</t>
        </r>
      </text>
    </comment>
    <comment ref="G22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G24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G26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C27" authorId="0" shapeId="0">
      <text>
        <r>
          <rPr>
            <b/>
            <sz val="13"/>
            <color indexed="81"/>
            <rFont val="BrowalliaUPC"/>
            <family val="2"/>
          </rPr>
          <t>ระบุจำนวนเดือนนับจากวันที่ครบกำหนดชำระ (เศษของวันให้ปัดเป็นเดือน)</t>
        </r>
      </text>
    </comment>
    <comment ref="G28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G30" authorId="0" shapeId="0">
      <text>
        <r>
          <rPr>
            <sz val="13"/>
            <color indexed="81"/>
            <rFont val="BrowalliaUPC"/>
            <family val="2"/>
          </rPr>
          <t>ระบุรายได้ที่ปรากฏในงบการเงินที่ไม่ใช่รายได้จากการประกอบกิจการโทรคมนาคม</t>
        </r>
      </text>
    </comment>
    <comment ref="E32" authorId="0" shapeId="0">
      <text>
        <r>
          <rPr>
            <b/>
            <sz val="13"/>
            <color indexed="81"/>
            <rFont val="BrowalliaUPC"/>
            <family val="2"/>
          </rPr>
          <t>ระบุรายได้ใบอนุญาตประกอบกิจการโทรคมนาคมแบบที่สาม</t>
        </r>
      </text>
    </comment>
    <comment ref="J34" authorId="1" shapeId="0">
      <text>
        <r>
          <rPr>
            <b/>
            <sz val="13"/>
            <color indexed="81"/>
            <rFont val="BrowalliaUPC"/>
            <family val="2"/>
          </rPr>
          <t>รวมรายได้จากการประกอบกิจการโทรคมนาคมทุกใบอนุญาต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5" authorId="1" shapeId="0">
      <text>
        <r>
          <rPr>
            <b/>
            <sz val="13"/>
            <color indexed="81"/>
            <rFont val="BrowalliaUPC"/>
            <family val="2"/>
          </rPr>
          <t>รวมรายได้ทั้งหมดที่ปรากฏตามงบการเงิน</t>
        </r>
      </text>
    </comment>
    <comment ref="C36" authorId="0" shapeId="0">
      <text>
        <r>
          <rPr>
            <b/>
            <sz val="13"/>
            <color indexed="81"/>
            <rFont val="BrowalliaUPC"/>
            <family val="2"/>
          </rPr>
          <t>ระบุจำนวนเดือนนับจากวันที่ครบกำหนดชำระ (เศษของวันให้ปัดเป็นเดือน)</t>
        </r>
      </text>
    </comment>
    <comment ref="A40" authorId="1" shapeId="0">
      <text>
        <r>
          <rPr>
            <b/>
            <sz val="13"/>
            <color indexed="81"/>
            <rFont val="BrowalliaUPC"/>
            <family val="2"/>
          </rPr>
          <t>กดที่ช่องสี่เหลี่ยมที่ต้องการให้ขึ้นเครื่องหมาย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13"/>
            <color indexed="81"/>
            <rFont val="Webdings"/>
            <family val="1"/>
            <charset val="2"/>
          </rPr>
          <t>a</t>
        </r>
      </text>
    </comment>
    <comment ref="C40" authorId="1" shapeId="0">
      <text>
        <r>
          <rPr>
            <b/>
            <sz val="9"/>
            <color indexed="81"/>
            <rFont val="Tahoma"/>
            <family val="2"/>
          </rPr>
          <t>ระบุหมายเลขข้อในหมายเหตุประกอบงบการเงิน</t>
        </r>
      </text>
    </comment>
    <comment ref="E40" authorId="1" shapeId="0">
      <text>
        <r>
          <rPr>
            <b/>
            <sz val="13"/>
            <color indexed="81"/>
            <rFont val="BrowalliaUPC"/>
            <family val="2"/>
          </rPr>
          <t>ระบุหน้าที่ปรากฏในงบการเงิน</t>
        </r>
      </text>
    </comment>
  </commentList>
</comments>
</file>

<file path=xl/comments4.xml><?xml version="1.0" encoding="utf-8"?>
<comments xmlns="http://schemas.openxmlformats.org/spreadsheetml/2006/main">
  <authors>
    <author>warut.r</author>
    <author>กนกวรรณ นิ่มเงิน</author>
  </authors>
  <commentList>
    <comment ref="F4" authorId="0" shapeId="0">
      <text>
        <r>
          <rPr>
            <b/>
            <sz val="13"/>
            <color indexed="81"/>
            <rFont val="BrowalliaUPC"/>
            <family val="2"/>
          </rPr>
          <t>ระบุชื่อบริษัท</t>
        </r>
      </text>
    </comment>
    <comment ref="F5" authorId="0" shapeId="0">
      <text>
        <r>
          <rPr>
            <b/>
            <sz val="13"/>
            <color indexed="81"/>
            <rFont val="BrowalliaUPC"/>
            <family val="2"/>
          </rPr>
          <t>ระบุรอบบัญชีที่นำส่ง</t>
        </r>
      </text>
    </comment>
    <comment ref="K5" authorId="1" shapeId="0">
      <text>
        <r>
          <rPr>
            <b/>
            <sz val="9"/>
            <color indexed="81"/>
            <rFont val="Tahoma"/>
            <family val="2"/>
          </rPr>
          <t>ระบุรายได้รวมที่ปรากฏในงบการเงิน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1" shapeId="0">
      <text>
        <r>
          <rPr>
            <b/>
            <sz val="9"/>
            <color indexed="81"/>
            <rFont val="Tahoma"/>
            <family val="2"/>
          </rPr>
          <t xml:space="preserve">ใส่จำนวนค่าใช้จ่ายที่นำมาลดหย่อนได้
</t>
        </r>
      </text>
    </comment>
    <comment ref="K24" authorId="0" shapeId="0">
      <text>
        <r>
          <rPr>
            <b/>
            <sz val="13"/>
            <color indexed="81"/>
            <rFont val="BrowalliaUPC"/>
            <family val="2"/>
          </rPr>
          <t>ระบุจำนวนเดือนนับจากวันที่ครบกำหนดชำระ (เศษของวันให้ปัดเป็นเดือน)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ใส่ค่าใช้จ่ายที่เกิดจากภารกิจด้านโทรคมนาคมเพื่อประโยชน์สาธารณะที่ได้รับอนุมัติจาก กสทช. แล้วเท่านั้น!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3" authorId="1" shapeId="0">
      <text>
        <r>
          <rPr>
            <b/>
            <sz val="13"/>
            <color indexed="81"/>
            <rFont val="BrowalliaUPC"/>
            <family val="2"/>
          </rPr>
          <t>กดที่ช่องสี่เหลี่ยมที่ต้องการให้ขึ้นเครื่องหมาย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13"/>
            <color indexed="81"/>
            <rFont val="Webdings"/>
            <family val="1"/>
            <charset val="2"/>
          </rPr>
          <t>a</t>
        </r>
      </text>
    </comment>
    <comment ref="D43" authorId="1" shapeId="0">
      <text>
        <r>
          <rPr>
            <b/>
            <sz val="9"/>
            <color indexed="81"/>
            <rFont val="Tahoma"/>
            <family val="2"/>
          </rPr>
          <t>ระบุหมายเลขข้อในหมายเหตุประกอบงบการเงิน</t>
        </r>
      </text>
    </comment>
    <comment ref="F43" authorId="1" shapeId="0">
      <text>
        <r>
          <rPr>
            <b/>
            <sz val="13"/>
            <color indexed="81"/>
            <rFont val="BrowalliaUPC"/>
            <family val="2"/>
          </rPr>
          <t>ระบุหน้าที่ปรากฏในงบการเงิน</t>
        </r>
      </text>
    </comment>
  </commentList>
</comments>
</file>

<file path=xl/sharedStrings.xml><?xml version="1.0" encoding="utf-8"?>
<sst xmlns="http://schemas.openxmlformats.org/spreadsheetml/2006/main" count="291" uniqueCount="116">
  <si>
    <t>ชื่อบริษัท</t>
  </si>
  <si>
    <t>รอบปีงบการเงิน</t>
  </si>
  <si>
    <t>o ไม่มีรายได้ (ไม่ต้องทำข้อ 1. ถึงข้อ 4.)</t>
  </si>
  <si>
    <t>o ไม่มีรายได้จากการประกอบกิจการโทรคมนาคมแต่มีรายได้อื่นที่ปรากฏในงบการเงิน (ข้ามไปทำข้อ 4.)</t>
  </si>
  <si>
    <t>o มีรายได้จากการประกอบกิจการโทรคมนาคม (ให้ระบุรายได้ตามแบบใบอนุญาตที่ได้รับในข้อ 1. ถึง 3. และข้อ 4.)</t>
  </si>
  <si>
    <t>***** การระบุรายได้ให้ผู้รับใบอนุญาตระบุรายได้ถึงหน่วยสตางค์ ****</t>
  </si>
  <si>
    <t>ข้อ 1. ใบอนุญาตแบบที่หนึ่ง</t>
  </si>
  <si>
    <t>รายละเอียด</t>
  </si>
  <si>
    <t>จำนวน (บาท)</t>
  </si>
  <si>
    <t>หัวข้อรายได้</t>
  </si>
  <si>
    <t>คำชี้แจงรายได้</t>
  </si>
  <si>
    <t>รายได้ใบอนุญาตประกอบกิจการโทรคมนาคมแบบที่หนึ่ง</t>
  </si>
  <si>
    <t>รายได้_________________________</t>
  </si>
  <si>
    <t>คำนวณค่าธรรมเนียม</t>
  </si>
  <si>
    <t>ภาษีมูลค่าเพิ่ม (vat)</t>
  </si>
  <si>
    <t>ค่าธรรมเนียม + ภาษีมูลค่าเพิ่ม (ที่ต้องชำระ)</t>
  </si>
  <si>
    <t>เดือน</t>
  </si>
  <si>
    <t xml:space="preserve">ค่าธรรมเนียม + ภาษีมูลค่าเพิ่ม + ค่าธรรมเนียมเพิ่ม (ที่ต้องชำระ) </t>
  </si>
  <si>
    <t>รวม</t>
  </si>
  <si>
    <t>ข้อ 2. ใบอนุญาตแบบที่สอง</t>
  </si>
  <si>
    <t>รายได้ใบอนุญาตประกอบกิจการโทรคมนาคมแบบที่สอง (มีโครงข่าย)</t>
  </si>
  <si>
    <t>รายได้ใบอนุญาตประกอบกิจการโทรคมนาคมแบบที่สอง (ไม่มีโครงข่าย)</t>
  </si>
  <si>
    <t>รายได้ภายใต้ใบอนุญาตแบบที่สอง</t>
  </si>
  <si>
    <t>ข้อ 6. ชี้แจงกรณีไม่มีรายได้จากการประกอบกิจการโทรคมนาคมในปีที่ผ่านมา</t>
  </si>
  <si>
    <t>ข้อ 3. ใบอนุญาตแบบที่สาม</t>
  </si>
  <si>
    <t>รายได้ใบอนุญาตประกอบกิจการโทรคมนาคมแบบที่สาม</t>
  </si>
  <si>
    <t>ผู้มีอำนาจกระทำการผูกพันนิติบุคคล</t>
  </si>
  <si>
    <t>ค่าธรรมเนียมเพิ่ม (ค่าปรับ)  - ร้อยละ 1.5 ต่อเดือน         ค้างชำระจำนวน</t>
  </si>
  <si>
    <t>รวมรายได้จากการประกอบกิจการโทรคมนาคม (ข้อ 1 - 3)</t>
  </si>
  <si>
    <t>หน้า</t>
  </si>
  <si>
    <t>หัก รายได้สุทธิที่ได้รับการยกเว้น 40 ล้านบาทต่อปี</t>
  </si>
  <si>
    <t xml:space="preserve">หัก ค่าใช้จ่ายรวมที่สามารถนำมาหักลดหย่อนได้ </t>
  </si>
  <si>
    <t>ค่า USO + ภาษีมูลค่าเพิ่ม (ที่ต้องชำระ)</t>
  </si>
  <si>
    <t>ข้อ 5. ชี้แจงรายได้อื่นที่ปรากฏในงบการเงินซึ่งมิใช่รายได้จากการประกอบกิจการโทรคมนาคม</t>
  </si>
  <si>
    <t>[ หมายเหตุ: รวมรายได้ทั้งหมดต้องเท่ากับรายได้รวมที่ปรากฏตามงบการเงิน ]</t>
  </si>
  <si>
    <t>รวมรายได้ทั้งหมด (ข้อ 1 - 3 และ ข้อ 5)</t>
  </si>
  <si>
    <t>ข้าพเจ้าขอรับรองว่าข้อมูลดังกล่าวเป็นจริงทุกประการ</t>
  </si>
  <si>
    <t>ลงชื่อ ......................................................................................</t>
  </si>
  <si>
    <t>หมายเหตุประกอบงบการเงิน                                             ข้อ</t>
  </si>
  <si>
    <t>ชื่อรายการค่าใช้จ่ายที่นำมาขอหักลดหย่อน</t>
  </si>
  <si>
    <t>(บาท)</t>
  </si>
  <si>
    <t>จำนวนค่าใช้จ่าย</t>
  </si>
  <si>
    <t>จ่ายให้กับผู้รับใบอนุญาต / ผู้ให้บริการโทรคมนาคมในต่างประเทศ/ ผู้รับสัมปทาน (ระบุชื่อบริษัท)</t>
  </si>
  <si>
    <t>ค่าใช้จ่ายรวมที่ขอนำมาหักลดหย่อน</t>
  </si>
  <si>
    <t>***** การระบุค่าใช้จ่ายให้ผู้รับใบอนุญาตระบุค่าใช้จ่ายถึงหน่วยสตางค์ ****</t>
  </si>
  <si>
    <t>รายชื่อผู้ประสานงาน</t>
  </si>
  <si>
    <t>โทรศัพท์</t>
  </si>
  <si>
    <t>E-mail</t>
  </si>
  <si>
    <t xml:space="preserve">ลงชื่อ ................................................................................. </t>
  </si>
  <si>
    <t xml:space="preserve">       (................................................................................)</t>
  </si>
  <si>
    <t>ตำแหน่ง .....................................................................................</t>
  </si>
  <si>
    <t>ลงวันที่ .................../............................/.................</t>
  </si>
  <si>
    <t>พร้อมประทับตราบริษัท (ถ้ามี)</t>
  </si>
  <si>
    <t xml:space="preserve">ค่า USO + ภาษีมูลค่าเพิ่ม + เงินเพิ่ม (ที่ต้องชำระ) </t>
  </si>
  <si>
    <t>บาท</t>
  </si>
  <si>
    <t>รายได้รวมตามงบการเงิน</t>
  </si>
  <si>
    <t>รายได้จากการประกอบกิจการโทรคมนาคมทุกแบบใบอนุญาต</t>
  </si>
  <si>
    <t>* กรณีระบุค่าใช้จ่ายที่นำมาลดหย่อนไม่เพียงพอ สามารถจัดทำเป็นเอกสารแนบเพิ่มเติมได้</t>
  </si>
  <si>
    <t>ภารกิจด้านโทรคมนาคมเพื่อประโยชน์สาธารณะ</t>
  </si>
  <si>
    <t>รายการค่าใช้จ่าย</t>
  </si>
  <si>
    <t>จำนวนค่าใช้จ่าย (บาท)</t>
  </si>
  <si>
    <t>ค่าใช้จ่ายรวมที่ขอนำมาหักจากค่า USO</t>
  </si>
  <si>
    <t>หัก ค่าใช้จ่ายที่เกิดจากภารกิจด้านโทรคมนาคมเพื่อประโยชน์สาธารณะ</t>
  </si>
  <si>
    <t>เงินเพิ่ม (ค่าปรับ)  - ร้อยละ 1.5 ต่อเดือน                        ค้างชำระจำนวน</t>
  </si>
  <si>
    <t>หมายเหตุ</t>
  </si>
  <si>
    <t>ข้าพเจ้าขอรับรองความครบถ้วน ความถูกต้อง และความเป็นจริง</t>
  </si>
  <si>
    <t xml:space="preserve">ของเอกสารสนับสนุนทางบัญชี เอกสารที่นำส่ง และข้อมูลที่ชี้แจงทั้งหมด
</t>
  </si>
  <si>
    <t>หมายเหตุประกอบงบการเงิน                                                ข้อ</t>
  </si>
  <si>
    <t>ข้อ 10. การคำนวณค่า USO โทรคมนาคม</t>
  </si>
  <si>
    <t>ข้อ 11. ข้อมูลสำหรับการติดต่อประสานงาน</t>
  </si>
  <si>
    <t>ข้อ 4. การเปิดเผยรายได้ตามแบบใบอนุญาต</t>
  </si>
  <si>
    <t>เอกสารรับรองรายได้จากผู้สอบบัญชีรายเดียวกับที่รับรองงบการเงิน</t>
  </si>
  <si>
    <t>ข้อ 7. รายการและจำนวนค่าใช้จ่ายที่สามารถนำมาหักลดหย่อนได้ (USO)</t>
  </si>
  <si>
    <t>ข้อ 8. รายการและจำนวนค่าใช้จ่ายที่เกิดจากภารกิจด้านโทรคมนาคมเพื่อประโยชน์สาธารณะ (USO)</t>
  </si>
  <si>
    <t>ข้อ 9. การเปิดเผยค่าใช้จ่ายที่นำมาหักลดหย่อนตามข้อ 7. และข้อ 8. (USO)</t>
  </si>
  <si>
    <t xml:space="preserve">*** ถ้าไม่มีการรับรองจากผู้สอบบัญชีรับอนุญาตตามกฎหมาย ค่าใช้จ่ายดังกล่าวข้างต้นจะไม่สามารถนำมาหักลดหย่อนได้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</si>
  <si>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</si>
  <si>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</si>
  <si>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</si>
  <si>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</si>
  <si>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</si>
  <si>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</si>
  <si>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</si>
  <si>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</si>
  <si>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</si>
  <si>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</si>
  <si>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</si>
  <si>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</si>
  <si>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(หักลดหย่อนได้ตามจริง แต่ไม่เกินร้อยละ 60 ของข้อ (1))</t>
  </si>
  <si>
    <r>
      <t xml:space="preserve">คงเหลือ รายได้สุทธิหลังหักค่าใช้จ่าย  </t>
    </r>
    <r>
      <rPr>
        <i/>
        <sz val="13"/>
        <color theme="1"/>
        <rFont val="BrowalliaUPC"/>
        <family val="2"/>
      </rPr>
      <t>((1) - (2))</t>
    </r>
  </si>
  <si>
    <r>
      <t xml:space="preserve">คงเหลือ รายได้สุทธิที่นำมาคำนวณค่า USO </t>
    </r>
    <r>
      <rPr>
        <i/>
        <sz val="13"/>
        <color theme="1"/>
        <rFont val="BrowalliaUPC"/>
        <family val="2"/>
      </rPr>
      <t>((3) -(4))</t>
    </r>
  </si>
  <si>
    <r>
      <t xml:space="preserve">ค่า USO อัตราร้อยละ 2.5 ต่อปี  </t>
    </r>
    <r>
      <rPr>
        <i/>
        <sz val="13"/>
        <color theme="1"/>
        <rFont val="BrowalliaUPC"/>
        <family val="2"/>
      </rPr>
      <t>((5) x 2.5%)</t>
    </r>
  </si>
  <si>
    <t xml:space="preserve">(หักได้ไม่เกินร้อยละ 15 ของ (6) และไม่เกิน 200 ล้านบาท) </t>
  </si>
  <si>
    <r>
      <t xml:space="preserve">คงเหลือ ค่า USO </t>
    </r>
    <r>
      <rPr>
        <i/>
        <sz val="13"/>
        <color theme="1"/>
        <rFont val="BrowalliaUPC"/>
        <family val="2"/>
      </rPr>
      <t xml:space="preserve"> ((6) - (7))</t>
    </r>
  </si>
  <si>
    <r>
      <t xml:space="preserve">ภาษีมูลค่าเพิ่ม </t>
    </r>
    <r>
      <rPr>
        <i/>
        <sz val="13"/>
        <color theme="1"/>
        <rFont val="BrowalliaUPC"/>
        <family val="2"/>
      </rPr>
      <t>((8) x 7%)</t>
    </r>
  </si>
  <si>
    <t>* ข้อมูลในข้อ 7. - ข้อ 10. เป็นข้อมูลประกอบการชำระค่า USO โทรคมนาคม</t>
  </si>
  <si>
    <r>
      <t>ตารางแสดงรายได้จากการประกอบกิจการโทรคมนาคม สำหรับ</t>
    </r>
    <r>
      <rPr>
        <b/>
        <sz val="14"/>
        <color theme="1"/>
        <rFont val="BrowalliaUPC"/>
        <family val="2"/>
      </rPr>
      <t xml:space="preserve"> </t>
    </r>
    <r>
      <rPr>
        <b/>
        <sz val="20"/>
        <color theme="1"/>
        <rFont val="BrowalliaUPC"/>
        <family val="2"/>
      </rPr>
      <t>[1]</t>
    </r>
    <r>
      <rPr>
        <b/>
        <sz val="14"/>
        <color theme="1"/>
        <rFont val="BrowalliaUPC"/>
        <family val="2"/>
      </rPr>
      <t xml:space="preserve"> </t>
    </r>
    <r>
      <rPr>
        <b/>
        <sz val="16"/>
        <color theme="1"/>
        <rFont val="BrowalliaUPC"/>
        <family val="2"/>
      </rPr>
      <t xml:space="preserve">การชำระค่าธรรมเนียมใบอนุญาตประกอบกิจการโทรคมนาคม </t>
    </r>
    <r>
      <rPr>
        <b/>
        <sz val="20"/>
        <color theme="1"/>
        <rFont val="BrowalliaUPC"/>
        <family val="2"/>
      </rPr>
      <t>[2]</t>
    </r>
    <r>
      <rPr>
        <b/>
        <sz val="16"/>
        <color theme="1"/>
        <rFont val="BrowalliaUPC"/>
        <family val="2"/>
      </rPr>
      <t xml:space="preserve"> ค่า USO โทรคมนาคม</t>
    </r>
  </si>
  <si>
    <r>
      <t xml:space="preserve">ตารางแสดงรายได้จากการประกอบกิจการโทรคมนาคม สำหรับ </t>
    </r>
    <r>
      <rPr>
        <b/>
        <sz val="20"/>
        <color theme="1"/>
        <rFont val="BrowalliaUPC"/>
        <family val="2"/>
      </rPr>
      <t>[1]</t>
    </r>
    <r>
      <rPr>
        <b/>
        <sz val="16"/>
        <color theme="1"/>
        <rFont val="BrowalliaUPC"/>
        <family val="2"/>
      </rPr>
      <t xml:space="preserve"> การชำระค่าธรรมเนียมใบอนุญาตประกอบกิจการโทรคมนาคม </t>
    </r>
    <r>
      <rPr>
        <b/>
        <sz val="20"/>
        <color theme="1"/>
        <rFont val="BrowalliaUPC"/>
        <family val="2"/>
      </rPr>
      <t>[2]</t>
    </r>
    <r>
      <rPr>
        <b/>
        <sz val="16"/>
        <color theme="1"/>
        <rFont val="BrowalliaUPC"/>
        <family val="2"/>
      </rPr>
      <t xml:space="preserve"> ค่า USO โทรคมนาคม</t>
    </r>
  </si>
  <si>
    <t>บริษัท โทรคมนาคม จำกัด</t>
  </si>
  <si>
    <t>รายได้จากการขาย</t>
  </si>
  <si>
    <t>รายได้จากการให้บริการ</t>
  </si>
  <si>
    <t>รายได้อื่น</t>
  </si>
  <si>
    <t>การขายอุปกรณ์สื่อสาร</t>
  </si>
  <si>
    <t>ค่าบริการการให้คำปรึกษา และค่ารับจ้างวางระบบคอมพิวเตอร์</t>
  </si>
  <si>
    <t>ดอกเบี้ยรับ</t>
  </si>
  <si>
    <t>089-123-4567</t>
  </si>
  <si>
    <t>นายอนุญาต  โทรคมนาคม</t>
  </si>
  <si>
    <t>license@telecom.co.th</t>
  </si>
  <si>
    <t>ค่าใช้จ่ายในการซื้อหรือเช่าบริการโทรคมนาคม</t>
  </si>
  <si>
    <t>บริษัท โทรคมนาคม A จำกัด</t>
  </si>
  <si>
    <t>บริษัท โทรคมนาคม B จำกัด</t>
  </si>
  <si>
    <t>1 ม.ค. 2563 - 31 ธ.ค. 2563</t>
  </si>
  <si>
    <t>หักลดหย่อนได้</t>
  </si>
  <si>
    <t>** โปรดแนบหนังสือของผู้สอบบัญชีรับอนุญาตตามกฎหมายที่รับรองความถูกต้องของรายการและจำนวนค่าใช้จ่ายดังกล่าวข้างต้นที่สามารถนำมา</t>
  </si>
  <si>
    <t>เอกสารรับรองค่าใช้จ่ายของผู้สอบบัญชีรับอนุญาตตามกฎหมาย</t>
  </si>
  <si>
    <t>1 เมษายน 2566 – 31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</si>
</sst>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70000]d/m/yy;@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BrowalliaUPC"/>
      <family val="2"/>
    </font>
    <font>
      <b/>
      <sz val="16"/>
      <color theme="1"/>
      <name val="BrowalliaUPC"/>
      <family val="2"/>
    </font>
    <font>
      <b/>
      <sz val="14"/>
      <color theme="1"/>
      <name val="BrowalliaUPC"/>
      <family val="2"/>
    </font>
    <font>
      <b/>
      <sz val="13"/>
      <color theme="1"/>
      <name val="BrowalliaUPC"/>
      <family val="2"/>
    </font>
    <font>
      <sz val="13"/>
      <color theme="1"/>
      <name val="BrowalliaUPC"/>
      <family val="2"/>
    </font>
    <font>
      <b/>
      <sz val="9"/>
      <color indexed="81"/>
      <name val="Tahoma"/>
      <family val="2"/>
    </font>
    <font>
      <b/>
      <sz val="13"/>
      <color indexed="81"/>
      <name val="BrowalliaUPC"/>
      <family val="2"/>
    </font>
    <font>
      <sz val="13"/>
      <color indexed="81"/>
      <name val="BrowalliaUPC"/>
      <family val="2"/>
    </font>
    <font>
      <sz val="9"/>
      <color indexed="81"/>
      <name val="Tahoma"/>
      <family val="2"/>
    </font>
    <font>
      <sz val="13"/>
      <color indexed="81"/>
      <name val="Webdings"/>
      <family val="1"/>
      <charset val="2"/>
    </font>
    <font>
      <i/>
      <sz val="13"/>
      <color theme="1"/>
      <name val="BrowalliaUPC"/>
      <family val="2"/>
    </font>
    <font>
      <sz val="12"/>
      <color theme="1"/>
      <name val="BrowalliaUPC"/>
      <family val="2"/>
    </font>
    <font>
      <b/>
      <sz val="20"/>
      <color theme="1"/>
      <name val="BrowalliaUPC"/>
      <family val="2"/>
    </font>
    <font>
      <sz val="12"/>
      <color theme="1" tint="0.499984740745262"/>
      <name val="BrowalliaUPC"/>
      <family val="2"/>
    </font>
    <font>
      <u/>
      <sz val="11"/>
      <color theme="10"/>
      <name val="Tahoma"/>
      <family val="2"/>
      <charset val="222"/>
      <scheme val="minor"/>
    </font>
    <font>
      <sz val="13"/>
      <name val="BrowalliaUPC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9EEE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theme="0" tint="-0.24994659260841701"/>
      </bottom>
      <diagonal/>
    </border>
    <border>
      <left style="thick">
        <color indexed="64"/>
      </left>
      <right style="thick">
        <color indexed="64"/>
      </right>
      <top style="thin">
        <color theme="0" tint="-0.24994659260841701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ck">
        <color indexed="64"/>
      </left>
      <right style="thick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theme="0" tint="-0.24994659260841701"/>
      </bottom>
      <diagonal/>
    </border>
    <border>
      <left/>
      <right style="thick">
        <color indexed="64"/>
      </right>
      <top style="thick">
        <color indexed="64"/>
      </top>
      <bottom style="thin">
        <color theme="0" tint="-0.2499465926084170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ck">
        <color indexed="64"/>
      </top>
      <bottom style="thin">
        <color theme="0" tint="-0.24994659260841701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theme="0" tint="-0.24994659260841701"/>
      </top>
      <bottom style="thick">
        <color indexed="64"/>
      </bottom>
      <diagonal/>
    </border>
    <border>
      <left/>
      <right/>
      <top style="thin">
        <color theme="0" tint="-0.24994659260841701"/>
      </top>
      <bottom style="thick">
        <color indexed="64"/>
      </bottom>
      <diagonal/>
    </border>
    <border>
      <left/>
      <right style="thick">
        <color indexed="64"/>
      </right>
      <top style="thin">
        <color theme="0" tint="-0.24994659260841701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56">
    <xf numFmtId="0" fontId="0" fillId="0" borderId="0" xfId="0"/>
    <xf numFmtId="0" fontId="2" fillId="0" borderId="0" xfId="0" applyFont="1" applyFill="1" applyProtection="1"/>
    <xf numFmtId="0" fontId="4" fillId="0" borderId="0" xfId="0" applyFont="1" applyFill="1" applyAlignment="1" applyProtection="1">
      <alignment horizontal="center" vertical="center"/>
    </xf>
    <xf numFmtId="0" fontId="6" fillId="0" borderId="0" xfId="0" applyFont="1" applyFill="1" applyProtection="1"/>
    <xf numFmtId="0" fontId="5" fillId="0" borderId="0" xfId="0" applyFont="1" applyFill="1" applyAlignment="1" applyProtection="1">
      <alignment horizontal="left" indent="1"/>
    </xf>
    <xf numFmtId="0" fontId="5" fillId="3" borderId="2" xfId="0" applyFont="1" applyFill="1" applyBorder="1" applyAlignment="1" applyProtection="1">
      <alignment horizontal="center" vertical="top" wrapText="1"/>
    </xf>
    <xf numFmtId="43" fontId="6" fillId="4" borderId="9" xfId="1" applyFont="1" applyFill="1" applyBorder="1" applyAlignment="1" applyProtection="1">
      <alignment horizontal="center" vertical="top" wrapText="1"/>
    </xf>
    <xf numFmtId="43" fontId="6" fillId="4" borderId="14" xfId="1" applyFont="1" applyFill="1" applyBorder="1" applyAlignment="1" applyProtection="1">
      <alignment horizontal="center" vertical="top" wrapText="1"/>
    </xf>
    <xf numFmtId="43" fontId="5" fillId="4" borderId="2" xfId="1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43" fontId="5" fillId="0" borderId="0" xfId="1" applyFont="1" applyFill="1" applyBorder="1" applyAlignment="1" applyProtection="1">
      <alignment horizontal="center" vertical="top" wrapText="1"/>
    </xf>
    <xf numFmtId="0" fontId="6" fillId="0" borderId="0" xfId="0" applyFont="1" applyFill="1" applyBorder="1" applyAlignment="1" applyProtection="1">
      <alignment vertical="top" wrapText="1"/>
    </xf>
    <xf numFmtId="0" fontId="5" fillId="6" borderId="4" xfId="0" applyFont="1" applyFill="1" applyBorder="1" applyAlignment="1" applyProtection="1">
      <alignment horizontal="left" vertical="top" wrapText="1" indent="1"/>
    </xf>
    <xf numFmtId="43" fontId="5" fillId="6" borderId="4" xfId="0" applyNumberFormat="1" applyFont="1" applyFill="1" applyBorder="1" applyAlignment="1" applyProtection="1">
      <alignment vertical="center" wrapText="1"/>
    </xf>
    <xf numFmtId="0" fontId="6" fillId="4" borderId="1" xfId="0" applyFont="1" applyFill="1" applyBorder="1" applyAlignment="1" applyProtection="1">
      <alignment vertical="top" wrapText="1"/>
    </xf>
    <xf numFmtId="0" fontId="6" fillId="4" borderId="22" xfId="0" applyFont="1" applyFill="1" applyBorder="1" applyAlignment="1" applyProtection="1">
      <alignment vertical="top" wrapText="1"/>
    </xf>
    <xf numFmtId="0" fontId="6" fillId="4" borderId="7" xfId="0" applyFont="1" applyFill="1" applyBorder="1" applyAlignment="1" applyProtection="1">
      <alignment horizontal="center" vertical="top" wrapText="1"/>
    </xf>
    <xf numFmtId="0" fontId="5" fillId="3" borderId="10" xfId="0" applyFont="1" applyFill="1" applyBorder="1" applyAlignment="1" applyProtection="1">
      <alignment horizontal="center" vertical="top" wrapText="1"/>
    </xf>
    <xf numFmtId="0" fontId="6" fillId="4" borderId="12" xfId="0" applyFont="1" applyFill="1" applyBorder="1" applyAlignment="1" applyProtection="1">
      <alignment vertical="top" wrapText="1"/>
    </xf>
    <xf numFmtId="0" fontId="6" fillId="0" borderId="0" xfId="0" applyFont="1" applyFill="1" applyAlignment="1" applyProtection="1">
      <alignment horizontal="left" indent="1"/>
    </xf>
    <xf numFmtId="0" fontId="6" fillId="4" borderId="21" xfId="0" applyFont="1" applyFill="1" applyBorder="1" applyAlignment="1" applyProtection="1">
      <alignment horizontal="center" vertical="top" wrapText="1"/>
    </xf>
    <xf numFmtId="49" fontId="6" fillId="4" borderId="2" xfId="0" applyNumberFormat="1" applyFont="1" applyFill="1" applyBorder="1" applyAlignment="1" applyProtection="1">
      <alignment horizontal="center" vertical="top" wrapText="1"/>
    </xf>
    <xf numFmtId="49" fontId="6" fillId="4" borderId="10" xfId="0" applyNumberFormat="1" applyFont="1" applyFill="1" applyBorder="1" applyAlignment="1" applyProtection="1">
      <alignment horizontal="center" vertical="top" wrapText="1"/>
    </xf>
    <xf numFmtId="49" fontId="6" fillId="4" borderId="16" xfId="0" applyNumberFormat="1" applyFont="1" applyFill="1" applyBorder="1" applyAlignment="1" applyProtection="1">
      <alignment horizontal="center" vertical="top" wrapText="1"/>
    </xf>
    <xf numFmtId="49" fontId="6" fillId="4" borderId="3" xfId="0" applyNumberFormat="1" applyFont="1" applyFill="1" applyBorder="1" applyAlignment="1" applyProtection="1">
      <alignment horizontal="center" vertical="top" wrapText="1"/>
    </xf>
    <xf numFmtId="49" fontId="6" fillId="4" borderId="15" xfId="0" applyNumberFormat="1" applyFont="1" applyFill="1" applyBorder="1" applyAlignment="1" applyProtection="1">
      <alignment horizontal="center" vertical="top" wrapText="1"/>
    </xf>
    <xf numFmtId="49" fontId="6" fillId="4" borderId="6" xfId="0" applyNumberFormat="1" applyFont="1" applyFill="1" applyBorder="1" applyAlignment="1" applyProtection="1">
      <alignment horizontal="center" vertical="top" wrapText="1"/>
    </xf>
    <xf numFmtId="49" fontId="6" fillId="4" borderId="23" xfId="0" applyNumberFormat="1" applyFont="1" applyFill="1" applyBorder="1" applyAlignment="1" applyProtection="1">
      <alignment horizontal="center" vertical="top" wrapText="1"/>
    </xf>
    <xf numFmtId="0" fontId="5" fillId="0" borderId="17" xfId="0" applyFont="1" applyFill="1" applyBorder="1" applyAlignment="1" applyProtection="1">
      <alignment horizontal="left" vertical="top" wrapText="1" indent="1"/>
    </xf>
    <xf numFmtId="43" fontId="5" fillId="0" borderId="17" xfId="1" applyFont="1" applyFill="1" applyBorder="1" applyAlignment="1" applyProtection="1">
      <alignment horizontal="center" vertical="top" wrapText="1"/>
    </xf>
    <xf numFmtId="0" fontId="5" fillId="0" borderId="0" xfId="0" applyFont="1" applyFill="1" applyProtection="1"/>
    <xf numFmtId="43" fontId="6" fillId="4" borderId="2" xfId="1" applyFont="1" applyFill="1" applyBorder="1" applyAlignment="1" applyProtection="1">
      <alignment vertical="top"/>
    </xf>
    <xf numFmtId="43" fontId="6" fillId="4" borderId="15" xfId="1" applyFont="1" applyFill="1" applyBorder="1" applyAlignment="1" applyProtection="1">
      <alignment vertical="top"/>
    </xf>
    <xf numFmtId="43" fontId="5" fillId="5" borderId="2" xfId="1" applyFont="1" applyFill="1" applyBorder="1" applyAlignment="1" applyProtection="1">
      <alignment horizontal="center" vertical="top" wrapText="1"/>
    </xf>
    <xf numFmtId="43" fontId="5" fillId="5" borderId="2" xfId="0" applyNumberFormat="1" applyFont="1" applyFill="1" applyBorder="1" applyAlignment="1" applyProtection="1">
      <alignment vertical="center" wrapText="1"/>
    </xf>
    <xf numFmtId="43" fontId="5" fillId="5" borderId="10" xfId="0" applyNumberFormat="1" applyFont="1" applyFill="1" applyBorder="1" applyAlignment="1" applyProtection="1">
      <alignment vertical="center" wrapText="1"/>
    </xf>
    <xf numFmtId="43" fontId="5" fillId="5" borderId="15" xfId="0" applyNumberFormat="1" applyFont="1" applyFill="1" applyBorder="1" applyAlignment="1" applyProtection="1">
      <alignment vertical="center" wrapText="1"/>
    </xf>
    <xf numFmtId="49" fontId="5" fillId="5" borderId="3" xfId="0" applyNumberFormat="1" applyFont="1" applyFill="1" applyBorder="1" applyAlignment="1" applyProtection="1">
      <alignment horizontal="center" vertical="top" wrapText="1"/>
    </xf>
    <xf numFmtId="0" fontId="6" fillId="4" borderId="7" xfId="0" applyFont="1" applyFill="1" applyBorder="1" applyAlignment="1" applyProtection="1">
      <alignment horizontal="left" vertical="top" wrapText="1" indent="1"/>
    </xf>
    <xf numFmtId="0" fontId="5" fillId="5" borderId="5" xfId="0" applyFont="1" applyFill="1" applyBorder="1" applyAlignment="1" applyProtection="1">
      <alignment horizontal="left" vertical="top" wrapText="1" indent="1"/>
    </xf>
    <xf numFmtId="0" fontId="6" fillId="4" borderId="12" xfId="0" applyFont="1" applyFill="1" applyBorder="1" applyAlignment="1" applyProtection="1">
      <alignment horizontal="left" vertical="top" wrapText="1" indent="1"/>
    </xf>
    <xf numFmtId="0" fontId="5" fillId="5" borderId="5" xfId="0" applyFont="1" applyFill="1" applyBorder="1" applyAlignment="1" applyProtection="1">
      <alignment horizontal="center" vertical="top" wrapText="1"/>
    </xf>
    <xf numFmtId="43" fontId="6" fillId="4" borderId="25" xfId="1" applyFont="1" applyFill="1" applyBorder="1" applyAlignment="1" applyProtection="1">
      <alignment horizontal="center" vertical="top" wrapText="1"/>
    </xf>
    <xf numFmtId="43" fontId="6" fillId="0" borderId="24" xfId="1" applyFont="1" applyFill="1" applyBorder="1" applyAlignment="1" applyProtection="1">
      <alignment horizontal="center" vertical="top" wrapText="1"/>
      <protection locked="0"/>
    </xf>
    <xf numFmtId="43" fontId="5" fillId="5" borderId="15" xfId="1" applyFont="1" applyFill="1" applyBorder="1" applyProtection="1"/>
    <xf numFmtId="187" fontId="6" fillId="4" borderId="22" xfId="0" applyNumberFormat="1" applyFont="1" applyFill="1" applyBorder="1" applyAlignment="1" applyProtection="1">
      <alignment horizontal="left" vertical="center" indent="1"/>
      <protection locked="0"/>
    </xf>
    <xf numFmtId="18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top" wrapText="1"/>
    </xf>
    <xf numFmtId="43" fontId="5" fillId="5" borderId="15" xfId="1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vertical="center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2" fillId="0" borderId="28" xfId="0" applyFont="1" applyFill="1" applyBorder="1" applyAlignment="1" applyProtection="1">
      <alignment horizontal="left"/>
      <protection locked="0"/>
    </xf>
    <xf numFmtId="0" fontId="2" fillId="0" borderId="29" xfId="0" applyFont="1" applyFill="1" applyBorder="1" applyAlignment="1" applyProtection="1">
      <alignment horizontal="left"/>
      <protection locked="0"/>
    </xf>
    <xf numFmtId="43" fontId="6" fillId="0" borderId="28" xfId="1" applyFont="1" applyFill="1" applyBorder="1" applyAlignment="1" applyProtection="1">
      <alignment vertical="top"/>
      <protection locked="0"/>
    </xf>
    <xf numFmtId="43" fontId="6" fillId="0" borderId="65" xfId="1" applyFont="1" applyFill="1" applyBorder="1" applyAlignment="1" applyProtection="1">
      <alignment vertical="top"/>
      <protection locked="0"/>
    </xf>
    <xf numFmtId="43" fontId="6" fillId="0" borderId="45" xfId="1" applyFont="1" applyFill="1" applyBorder="1" applyAlignment="1" applyProtection="1">
      <alignment vertical="top"/>
      <protection locked="0"/>
    </xf>
    <xf numFmtId="43" fontId="6" fillId="0" borderId="66" xfId="1" applyFont="1" applyFill="1" applyBorder="1" applyAlignment="1" applyProtection="1">
      <alignment vertical="top"/>
      <protection locked="0"/>
    </xf>
    <xf numFmtId="43" fontId="6" fillId="0" borderId="67" xfId="1" applyFont="1" applyFill="1" applyBorder="1" applyAlignment="1" applyProtection="1">
      <alignment vertical="top"/>
      <protection locked="0"/>
    </xf>
    <xf numFmtId="0" fontId="6" fillId="0" borderId="0" xfId="0" applyFont="1" applyFill="1" applyAlignment="1" applyProtection="1">
      <alignment horizontal="right"/>
    </xf>
    <xf numFmtId="0" fontId="6" fillId="4" borderId="3" xfId="0" applyFont="1" applyFill="1" applyBorder="1" applyAlignment="1" applyProtection="1">
      <alignment horizontal="left" vertical="top" wrapText="1"/>
    </xf>
    <xf numFmtId="0" fontId="6" fillId="4" borderId="4" xfId="0" applyFont="1" applyFill="1" applyBorder="1" applyAlignment="1" applyProtection="1">
      <alignment horizontal="left" vertical="top" wrapText="1"/>
    </xf>
    <xf numFmtId="0" fontId="6" fillId="4" borderId="5" xfId="0" applyFont="1" applyFill="1" applyBorder="1" applyAlignment="1" applyProtection="1">
      <alignment horizontal="left" vertical="top" wrapText="1"/>
    </xf>
    <xf numFmtId="0" fontId="6" fillId="0" borderId="0" xfId="0" applyFont="1" applyFill="1" applyAlignment="1" applyProtection="1">
      <alignment horizontal="center"/>
    </xf>
    <xf numFmtId="0" fontId="13" fillId="0" borderId="0" xfId="0" applyFont="1" applyFill="1" applyAlignment="1" applyProtection="1">
      <alignment horizontal="left"/>
    </xf>
    <xf numFmtId="43" fontId="6" fillId="4" borderId="15" xfId="1" applyNumberFormat="1" applyFont="1" applyFill="1" applyBorder="1" applyAlignment="1" applyProtection="1">
      <alignment horizontal="center" vertical="top" wrapText="1"/>
    </xf>
    <xf numFmtId="0" fontId="6" fillId="4" borderId="7" xfId="0" applyFont="1" applyFill="1" applyBorder="1" applyAlignment="1" applyProtection="1">
      <alignment horizontal="left" vertical="top" wrapText="1" indent="1"/>
    </xf>
    <xf numFmtId="0" fontId="6" fillId="4" borderId="12" xfId="0" applyFont="1" applyFill="1" applyBorder="1" applyAlignment="1" applyProtection="1">
      <alignment horizontal="left" vertical="top" wrapText="1" indent="1"/>
    </xf>
    <xf numFmtId="0" fontId="5" fillId="5" borderId="5" xfId="0" applyFont="1" applyFill="1" applyBorder="1" applyAlignment="1" applyProtection="1">
      <alignment horizontal="left" vertical="top" wrapText="1" indent="1"/>
    </xf>
    <xf numFmtId="0" fontId="6" fillId="0" borderId="0" xfId="0" applyFont="1" applyFill="1" applyAlignment="1" applyProtection="1">
      <alignment horizontal="right"/>
    </xf>
    <xf numFmtId="0" fontId="6" fillId="0" borderId="0" xfId="0" applyFont="1" applyFill="1" applyAlignment="1" applyProtection="1">
      <alignment horizontal="center"/>
    </xf>
    <xf numFmtId="0" fontId="6" fillId="4" borderId="4" xfId="0" applyFont="1" applyFill="1" applyBorder="1" applyAlignment="1" applyProtection="1">
      <alignment horizontal="left" vertical="top" wrapText="1"/>
    </xf>
    <xf numFmtId="0" fontId="6" fillId="4" borderId="5" xfId="0" applyFont="1" applyFill="1" applyBorder="1" applyAlignment="1" applyProtection="1">
      <alignment horizontal="left" vertical="top" wrapText="1"/>
    </xf>
    <xf numFmtId="0" fontId="6" fillId="4" borderId="3" xfId="0" applyFont="1" applyFill="1" applyBorder="1" applyAlignment="1" applyProtection="1">
      <alignment horizontal="left" vertical="top" wrapText="1"/>
    </xf>
    <xf numFmtId="43" fontId="5" fillId="5" borderId="2" xfId="1" applyFont="1" applyFill="1" applyBorder="1" applyAlignment="1" applyProtection="1">
      <alignment horizontal="center" vertical="center" wrapText="1"/>
    </xf>
    <xf numFmtId="43" fontId="6" fillId="4" borderId="2" xfId="1" applyFont="1" applyFill="1" applyBorder="1" applyAlignment="1" applyProtection="1">
      <alignment horizontal="center" vertical="center" wrapText="1"/>
    </xf>
    <xf numFmtId="43" fontId="6" fillId="4" borderId="15" xfId="1" applyFont="1" applyFill="1" applyBorder="1" applyAlignment="1" applyProtection="1">
      <alignment horizontal="center" vertical="center" wrapText="1"/>
    </xf>
    <xf numFmtId="43" fontId="6" fillId="4" borderId="9" xfId="1" applyFont="1" applyFill="1" applyBorder="1" applyAlignment="1" applyProtection="1">
      <alignment horizontal="center" vertical="center" wrapText="1"/>
    </xf>
    <xf numFmtId="43" fontId="6" fillId="4" borderId="15" xfId="1" applyFont="1" applyFill="1" applyBorder="1" applyAlignment="1" applyProtection="1">
      <alignment horizontal="right" vertical="top"/>
    </xf>
    <xf numFmtId="43" fontId="6" fillId="4" borderId="15" xfId="1" applyNumberFormat="1" applyFont="1" applyFill="1" applyBorder="1" applyAlignment="1" applyProtection="1">
      <alignment horizontal="center" vertical="center" wrapText="1"/>
    </xf>
    <xf numFmtId="4" fontId="6" fillId="0" borderId="24" xfId="0" applyNumberFormat="1" applyFont="1" applyFill="1" applyBorder="1" applyAlignment="1" applyProtection="1">
      <alignment horizontal="right" vertical="center" inden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187" fontId="5" fillId="2" borderId="1" xfId="0" applyNumberFormat="1" applyFont="1" applyFill="1" applyBorder="1" applyAlignment="1" applyProtection="1">
      <alignment horizontal="center" vertical="center"/>
    </xf>
    <xf numFmtId="4" fontId="6" fillId="0" borderId="24" xfId="0" applyNumberFormat="1" applyFont="1" applyFill="1" applyBorder="1" applyAlignment="1" applyProtection="1">
      <alignment horizontal="right" vertical="center" indent="1"/>
    </xf>
    <xf numFmtId="187" fontId="6" fillId="4" borderId="22" xfId="0" applyNumberFormat="1" applyFont="1" applyFill="1" applyBorder="1" applyAlignment="1" applyProtection="1">
      <alignment horizontal="left" vertical="center" indent="1"/>
    </xf>
    <xf numFmtId="43" fontId="6" fillId="0" borderId="24" xfId="1" applyFont="1" applyFill="1" applyBorder="1" applyAlignment="1" applyProtection="1">
      <alignment horizontal="center" vertical="top" wrapText="1"/>
    </xf>
    <xf numFmtId="0" fontId="5" fillId="0" borderId="24" xfId="0" applyFont="1" applyFill="1" applyBorder="1" applyAlignment="1" applyProtection="1">
      <alignment horizontal="center" vertical="top" wrapText="1"/>
    </xf>
    <xf numFmtId="0" fontId="2" fillId="0" borderId="28" xfId="0" applyFont="1" applyFill="1" applyBorder="1" applyAlignment="1" applyProtection="1">
      <alignment horizontal="left"/>
    </xf>
    <xf numFmtId="0" fontId="6" fillId="0" borderId="24" xfId="0" applyFont="1" applyFill="1" applyBorder="1" applyAlignment="1" applyProtection="1">
      <alignment horizontal="center" vertical="center" wrapText="1"/>
    </xf>
    <xf numFmtId="0" fontId="2" fillId="0" borderId="29" xfId="0" applyFont="1" applyFill="1" applyBorder="1" applyAlignment="1" applyProtection="1">
      <alignment horizontal="left"/>
    </xf>
    <xf numFmtId="43" fontId="6" fillId="0" borderId="28" xfId="1" applyFont="1" applyFill="1" applyBorder="1" applyAlignment="1" applyProtection="1">
      <alignment vertical="top"/>
    </xf>
    <xf numFmtId="43" fontId="6" fillId="0" borderId="65" xfId="1" applyFont="1" applyFill="1" applyBorder="1" applyAlignment="1" applyProtection="1">
      <alignment vertical="top"/>
    </xf>
    <xf numFmtId="43" fontId="6" fillId="0" borderId="45" xfId="1" applyFont="1" applyFill="1" applyBorder="1" applyAlignment="1" applyProtection="1">
      <alignment vertical="top"/>
    </xf>
    <xf numFmtId="0" fontId="6" fillId="0" borderId="62" xfId="0" applyFont="1" applyFill="1" applyBorder="1" applyAlignment="1" applyProtection="1">
      <alignment horizontal="left" vertical="top" wrapText="1"/>
    </xf>
    <xf numFmtId="0" fontId="6" fillId="0" borderId="63" xfId="0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 applyProtection="1">
      <alignment horizontal="left" vertical="top" wrapText="1"/>
    </xf>
    <xf numFmtId="43" fontId="6" fillId="0" borderId="66" xfId="1" applyFont="1" applyFill="1" applyBorder="1" applyAlignment="1" applyProtection="1">
      <alignment vertical="top"/>
    </xf>
    <xf numFmtId="43" fontId="6" fillId="0" borderId="67" xfId="1" applyFont="1" applyFill="1" applyBorder="1" applyAlignment="1" applyProtection="1">
      <alignment vertical="top"/>
    </xf>
    <xf numFmtId="0" fontId="6" fillId="0" borderId="62" xfId="0" applyFont="1" applyFill="1" applyBorder="1" applyAlignment="1" applyProtection="1">
      <alignment horizontal="left" vertical="top" wrapText="1"/>
      <protection locked="0"/>
    </xf>
    <xf numFmtId="0" fontId="6" fillId="0" borderId="63" xfId="0" applyFont="1" applyFill="1" applyBorder="1" applyAlignment="1" applyProtection="1">
      <alignment horizontal="left" vertical="top" wrapText="1"/>
      <protection locked="0"/>
    </xf>
    <xf numFmtId="0" fontId="6" fillId="0" borderId="20" xfId="0" applyFont="1" applyFill="1" applyBorder="1" applyAlignment="1" applyProtection="1">
      <alignment horizontal="left" vertical="top" wrapText="1"/>
      <protection locked="0"/>
    </xf>
    <xf numFmtId="0" fontId="13" fillId="0" borderId="0" xfId="0" applyFont="1" applyFill="1" applyAlignment="1" applyProtection="1">
      <alignment horizontal="left" vertical="top"/>
    </xf>
    <xf numFmtId="0" fontId="5" fillId="0" borderId="0" xfId="0" applyFont="1" applyFill="1" applyAlignment="1" applyProtection="1">
      <alignment vertical="top"/>
    </xf>
    <xf numFmtId="0" fontId="5" fillId="0" borderId="17" xfId="0" applyFont="1" applyFill="1" applyBorder="1" applyAlignment="1" applyProtection="1">
      <alignment horizontal="left" vertical="top" wrapText="1"/>
    </xf>
    <xf numFmtId="0" fontId="6" fillId="0" borderId="49" xfId="0" applyFont="1" applyFill="1" applyBorder="1" applyAlignment="1" applyProtection="1">
      <alignment horizontal="left" vertical="top" wrapText="1"/>
      <protection locked="0"/>
    </xf>
    <xf numFmtId="0" fontId="6" fillId="0" borderId="42" xfId="0" applyFont="1" applyFill="1" applyBorder="1" applyAlignment="1" applyProtection="1">
      <alignment horizontal="left" vertical="top" wrapText="1"/>
      <protection locked="0"/>
    </xf>
    <xf numFmtId="43" fontId="6" fillId="0" borderId="49" xfId="1" applyFont="1" applyFill="1" applyBorder="1" applyAlignment="1" applyProtection="1">
      <alignment horizontal="center" vertical="top"/>
      <protection locked="0"/>
    </xf>
    <xf numFmtId="43" fontId="6" fillId="0" borderId="42" xfId="1" applyFont="1" applyFill="1" applyBorder="1" applyAlignment="1" applyProtection="1">
      <alignment horizontal="center" vertical="top"/>
      <protection locked="0"/>
    </xf>
    <xf numFmtId="0" fontId="5" fillId="2" borderId="3" xfId="0" applyFont="1" applyFill="1" applyBorder="1" applyAlignment="1" applyProtection="1">
      <alignment horizontal="left" vertical="top" wrapText="1" indent="1"/>
    </xf>
    <xf numFmtId="0" fontId="5" fillId="2" borderId="4" xfId="0" applyFont="1" applyFill="1" applyBorder="1" applyAlignment="1" applyProtection="1">
      <alignment horizontal="left" vertical="top" wrapText="1" indent="1"/>
    </xf>
    <xf numFmtId="0" fontId="5" fillId="2" borderId="5" xfId="0" applyFont="1" applyFill="1" applyBorder="1" applyAlignment="1" applyProtection="1">
      <alignment horizontal="left" vertical="top" wrapText="1" indent="1"/>
    </xf>
    <xf numFmtId="0" fontId="6" fillId="4" borderId="6" xfId="0" applyFont="1" applyFill="1" applyBorder="1" applyAlignment="1" applyProtection="1">
      <alignment horizontal="left" vertical="top" wrapText="1" indent="1"/>
    </xf>
    <xf numFmtId="0" fontId="6" fillId="4" borderId="7" xfId="0" applyFont="1" applyFill="1" applyBorder="1" applyAlignment="1" applyProtection="1">
      <alignment horizontal="left" vertical="top" wrapText="1" indent="1"/>
    </xf>
    <xf numFmtId="0" fontId="6" fillId="0" borderId="33" xfId="0" applyFont="1" applyFill="1" applyBorder="1" applyAlignment="1" applyProtection="1">
      <alignment horizontal="left" vertical="top" wrapText="1"/>
      <protection locked="0"/>
    </xf>
    <xf numFmtId="43" fontId="6" fillId="0" borderId="33" xfId="1" applyFont="1" applyFill="1" applyBorder="1" applyAlignment="1" applyProtection="1">
      <alignment horizontal="center" vertical="top"/>
      <protection locked="0"/>
    </xf>
    <xf numFmtId="0" fontId="5" fillId="5" borderId="3" xfId="0" applyFont="1" applyFill="1" applyBorder="1" applyAlignment="1" applyProtection="1">
      <alignment horizontal="left" vertical="top" wrapText="1" indent="1"/>
    </xf>
    <xf numFmtId="0" fontId="5" fillId="5" borderId="4" xfId="0" applyFont="1" applyFill="1" applyBorder="1" applyAlignment="1" applyProtection="1">
      <alignment horizontal="left" vertical="top" wrapText="1" indent="1"/>
    </xf>
    <xf numFmtId="0" fontId="5" fillId="5" borderId="1" xfId="0" applyFont="1" applyFill="1" applyBorder="1" applyAlignment="1" applyProtection="1">
      <alignment horizontal="left" vertical="top" wrapText="1" indent="1"/>
    </xf>
    <xf numFmtId="0" fontId="5" fillId="5" borderId="5" xfId="0" applyFont="1" applyFill="1" applyBorder="1" applyAlignment="1" applyProtection="1">
      <alignment horizontal="left" vertical="top" wrapText="1" indent="1"/>
    </xf>
    <xf numFmtId="0" fontId="6" fillId="0" borderId="50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Fill="1" applyBorder="1" applyAlignment="1" applyProtection="1">
      <alignment horizontal="left" vertical="top" wrapText="1"/>
      <protection locked="0"/>
    </xf>
    <xf numFmtId="0" fontId="6" fillId="0" borderId="43" xfId="0" applyFont="1" applyFill="1" applyBorder="1" applyAlignment="1" applyProtection="1">
      <alignment horizontal="left" vertical="top" wrapText="1"/>
      <protection locked="0"/>
    </xf>
    <xf numFmtId="0" fontId="6" fillId="0" borderId="44" xfId="0" applyFont="1" applyFill="1" applyBorder="1" applyAlignment="1" applyProtection="1">
      <alignment horizontal="left" vertical="top" wrapText="1"/>
      <protection locked="0"/>
    </xf>
    <xf numFmtId="0" fontId="6" fillId="4" borderId="16" xfId="0" applyFont="1" applyFill="1" applyBorder="1" applyAlignment="1" applyProtection="1">
      <alignment horizontal="left" vertical="top" wrapText="1" indent="1"/>
    </xf>
    <xf numFmtId="0" fontId="6" fillId="4" borderId="17" xfId="0" applyFont="1" applyFill="1" applyBorder="1" applyAlignment="1" applyProtection="1">
      <alignment horizontal="left" vertical="top" wrapText="1" indent="1"/>
    </xf>
    <xf numFmtId="0" fontId="6" fillId="4" borderId="18" xfId="0" applyFont="1" applyFill="1" applyBorder="1" applyAlignment="1" applyProtection="1">
      <alignment horizontal="left" vertical="top" wrapText="1" indent="1"/>
    </xf>
    <xf numFmtId="0" fontId="6" fillId="4" borderId="11" xfId="0" applyFont="1" applyFill="1" applyBorder="1" applyAlignment="1" applyProtection="1">
      <alignment horizontal="left" vertical="top" wrapText="1" indent="1"/>
    </xf>
    <xf numFmtId="0" fontId="6" fillId="4" borderId="12" xfId="0" applyFont="1" applyFill="1" applyBorder="1" applyAlignment="1" applyProtection="1">
      <alignment horizontal="left" vertical="top" wrapText="1" indent="1"/>
    </xf>
    <xf numFmtId="0" fontId="6" fillId="4" borderId="13" xfId="0" applyFont="1" applyFill="1" applyBorder="1" applyAlignment="1" applyProtection="1">
      <alignment horizontal="left" vertical="top" wrapText="1" indent="1"/>
    </xf>
    <xf numFmtId="0" fontId="6" fillId="0" borderId="39" xfId="0" applyFont="1" applyFill="1" applyBorder="1" applyAlignment="1" applyProtection="1">
      <alignment horizontal="left" vertical="top" wrapText="1"/>
      <protection locked="0"/>
    </xf>
    <xf numFmtId="0" fontId="6" fillId="0" borderId="46" xfId="0" applyFont="1" applyFill="1" applyBorder="1" applyAlignment="1" applyProtection="1">
      <alignment horizontal="left" vertical="top" wrapText="1"/>
      <protection locked="0"/>
    </xf>
    <xf numFmtId="43" fontId="6" fillId="0" borderId="39" xfId="1" applyFont="1" applyFill="1" applyBorder="1" applyAlignment="1" applyProtection="1">
      <alignment horizontal="center" vertical="top"/>
      <protection locked="0"/>
    </xf>
    <xf numFmtId="43" fontId="6" fillId="0" borderId="46" xfId="1" applyFont="1" applyFill="1" applyBorder="1" applyAlignment="1" applyProtection="1">
      <alignment horizontal="center" vertical="top"/>
      <protection locked="0"/>
    </xf>
    <xf numFmtId="0" fontId="5" fillId="4" borderId="3" xfId="0" applyFont="1" applyFill="1" applyBorder="1" applyAlignment="1" applyProtection="1">
      <alignment horizontal="left" vertical="top" wrapText="1" indent="1"/>
    </xf>
    <xf numFmtId="0" fontId="5" fillId="4" borderId="4" xfId="0" applyFont="1" applyFill="1" applyBorder="1" applyAlignment="1" applyProtection="1">
      <alignment horizontal="left" vertical="top" wrapText="1" indent="1"/>
    </xf>
    <xf numFmtId="0" fontId="5" fillId="4" borderId="17" xfId="0" applyFont="1" applyFill="1" applyBorder="1" applyAlignment="1" applyProtection="1">
      <alignment horizontal="left" vertical="top" wrapText="1" indent="1"/>
    </xf>
    <xf numFmtId="0" fontId="5" fillId="4" borderId="5" xfId="0" applyFont="1" applyFill="1" applyBorder="1" applyAlignment="1" applyProtection="1">
      <alignment horizontal="left" vertical="top" wrapText="1" indent="1"/>
    </xf>
    <xf numFmtId="0" fontId="6" fillId="0" borderId="0" xfId="0" applyFont="1" applyFill="1" applyAlignment="1" applyProtection="1">
      <alignment horizontal="left" indent="29"/>
      <protection locked="0"/>
    </xf>
    <xf numFmtId="0" fontId="5" fillId="2" borderId="16" xfId="0" applyFont="1" applyFill="1" applyBorder="1" applyAlignment="1" applyProtection="1">
      <alignment horizontal="left" vertical="top" wrapText="1" indent="1"/>
    </xf>
    <xf numFmtId="0" fontId="5" fillId="2" borderId="17" xfId="0" applyFont="1" applyFill="1" applyBorder="1" applyAlignment="1" applyProtection="1">
      <alignment horizontal="left" vertical="top" wrapText="1" indent="1"/>
    </xf>
    <xf numFmtId="0" fontId="5" fillId="2" borderId="18" xfId="0" applyFont="1" applyFill="1" applyBorder="1" applyAlignment="1" applyProtection="1">
      <alignment horizontal="left" vertical="top" wrapText="1" indent="1"/>
    </xf>
    <xf numFmtId="0" fontId="6" fillId="0" borderId="0" xfId="0" applyFont="1" applyFill="1" applyAlignment="1" applyProtection="1">
      <alignment horizontal="right"/>
    </xf>
    <xf numFmtId="0" fontId="6" fillId="0" borderId="0" xfId="0" applyFont="1" applyFill="1" applyAlignment="1" applyProtection="1">
      <alignment horizontal="left" indent="27"/>
      <protection locked="0"/>
    </xf>
    <xf numFmtId="0" fontId="6" fillId="0" borderId="0" xfId="0" applyFont="1" applyFill="1" applyAlignment="1" applyProtection="1">
      <alignment horizontal="left" indent="30"/>
    </xf>
    <xf numFmtId="0" fontId="6" fillId="0" borderId="52" xfId="0" applyFont="1" applyFill="1" applyBorder="1" applyAlignment="1" applyProtection="1">
      <alignment horizontal="left" vertical="top" wrapText="1" indent="1"/>
      <protection locked="0"/>
    </xf>
    <xf numFmtId="0" fontId="6" fillId="0" borderId="53" xfId="0" applyFont="1" applyFill="1" applyBorder="1" applyAlignment="1" applyProtection="1">
      <alignment horizontal="left" vertical="top" wrapText="1" indent="1"/>
      <protection locked="0"/>
    </xf>
    <xf numFmtId="0" fontId="6" fillId="0" borderId="54" xfId="0" applyFont="1" applyFill="1" applyBorder="1" applyAlignment="1" applyProtection="1">
      <alignment horizontal="left" vertical="top" wrapText="1" indent="1"/>
      <protection locked="0"/>
    </xf>
    <xf numFmtId="0" fontId="6" fillId="0" borderId="60" xfId="0" applyFont="1" applyFill="1" applyBorder="1" applyAlignment="1" applyProtection="1">
      <alignment horizontal="left" vertical="top" wrapText="1" indent="1"/>
      <protection locked="0"/>
    </xf>
    <xf numFmtId="0" fontId="6" fillId="0" borderId="0" xfId="0" applyFont="1" applyFill="1" applyBorder="1" applyAlignment="1" applyProtection="1">
      <alignment horizontal="left" vertical="top" wrapText="1" indent="1"/>
      <protection locked="0"/>
    </xf>
    <xf numFmtId="0" fontId="6" fillId="0" borderId="61" xfId="0" applyFont="1" applyFill="1" applyBorder="1" applyAlignment="1" applyProtection="1">
      <alignment horizontal="left" vertical="top" wrapText="1" indent="1"/>
      <protection locked="0"/>
    </xf>
    <xf numFmtId="0" fontId="6" fillId="0" borderId="55" xfId="0" applyFont="1" applyFill="1" applyBorder="1" applyAlignment="1" applyProtection="1">
      <alignment horizontal="left" vertical="top" wrapText="1" indent="1"/>
      <protection locked="0"/>
    </xf>
    <xf numFmtId="0" fontId="6" fillId="0" borderId="56" xfId="0" applyFont="1" applyFill="1" applyBorder="1" applyAlignment="1" applyProtection="1">
      <alignment horizontal="left" vertical="top" wrapText="1" indent="1"/>
      <protection locked="0"/>
    </xf>
    <xf numFmtId="0" fontId="6" fillId="0" borderId="57" xfId="0" applyFont="1" applyFill="1" applyBorder="1" applyAlignment="1" applyProtection="1">
      <alignment horizontal="left" vertical="top" wrapText="1" indent="1"/>
      <protection locked="0"/>
    </xf>
    <xf numFmtId="0" fontId="6" fillId="4" borderId="8" xfId="0" applyFont="1" applyFill="1" applyBorder="1" applyAlignment="1" applyProtection="1">
      <alignment horizontal="left" vertical="top" wrapText="1" indent="1"/>
    </xf>
    <xf numFmtId="0" fontId="5" fillId="2" borderId="16" xfId="0" applyFont="1" applyFill="1" applyBorder="1" applyAlignment="1" applyProtection="1">
      <alignment horizontal="left" vertical="top" indent="1"/>
    </xf>
    <xf numFmtId="0" fontId="5" fillId="2" borderId="17" xfId="0" applyFont="1" applyFill="1" applyBorder="1" applyAlignment="1" applyProtection="1">
      <alignment horizontal="left" vertical="top" indent="1"/>
    </xf>
    <xf numFmtId="0" fontId="5" fillId="2" borderId="18" xfId="0" applyFont="1" applyFill="1" applyBorder="1" applyAlignment="1" applyProtection="1">
      <alignment horizontal="left" vertical="top" indent="1"/>
    </xf>
    <xf numFmtId="0" fontId="5" fillId="5" borderId="16" xfId="0" applyFont="1" applyFill="1" applyBorder="1" applyAlignment="1" applyProtection="1">
      <alignment horizontal="left" vertical="top" wrapText="1" indent="1"/>
    </xf>
    <xf numFmtId="0" fontId="5" fillId="5" borderId="17" xfId="0" applyFont="1" applyFill="1" applyBorder="1" applyAlignment="1" applyProtection="1">
      <alignment horizontal="left" vertical="top" wrapText="1" indent="1"/>
    </xf>
    <xf numFmtId="0" fontId="5" fillId="5" borderId="18" xfId="0" applyFont="1" applyFill="1" applyBorder="1" applyAlignment="1" applyProtection="1">
      <alignment horizontal="left" vertical="top" wrapText="1" indent="1"/>
    </xf>
    <xf numFmtId="0" fontId="5" fillId="5" borderId="21" xfId="0" applyFont="1" applyFill="1" applyBorder="1" applyAlignment="1" applyProtection="1">
      <alignment horizontal="left" vertical="top" wrapText="1" indent="1"/>
    </xf>
    <xf numFmtId="0" fontId="5" fillId="5" borderId="22" xfId="0" applyFont="1" applyFill="1" applyBorder="1" applyAlignment="1" applyProtection="1">
      <alignment horizontal="left" vertical="top" wrapText="1" indent="1"/>
    </xf>
    <xf numFmtId="0" fontId="5" fillId="5" borderId="21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5" fillId="5" borderId="22" xfId="0" applyFont="1" applyFill="1" applyBorder="1" applyAlignment="1" applyProtection="1">
      <alignment horizontal="center"/>
    </xf>
    <xf numFmtId="0" fontId="6" fillId="0" borderId="34" xfId="0" applyFont="1" applyFill="1" applyBorder="1" applyAlignment="1" applyProtection="1">
      <alignment horizontal="left" vertical="top" wrapText="1"/>
      <protection locked="0"/>
    </xf>
    <xf numFmtId="43" fontId="6" fillId="0" borderId="34" xfId="1" applyFont="1" applyFill="1" applyBorder="1" applyAlignment="1" applyProtection="1">
      <alignment horizontal="center" vertical="top"/>
      <protection locked="0"/>
    </xf>
    <xf numFmtId="0" fontId="6" fillId="0" borderId="40" xfId="0" applyFont="1" applyFill="1" applyBorder="1" applyAlignment="1" applyProtection="1">
      <alignment horizontal="left" vertical="top" wrapText="1"/>
      <protection locked="0"/>
    </xf>
    <xf numFmtId="0" fontId="6" fillId="0" borderId="41" xfId="0" applyFont="1" applyFill="1" applyBorder="1" applyAlignment="1" applyProtection="1">
      <alignment horizontal="left" vertical="top" wrapText="1"/>
      <protection locked="0"/>
    </xf>
    <xf numFmtId="0" fontId="6" fillId="0" borderId="37" xfId="0" applyFont="1" applyFill="1" applyBorder="1" applyAlignment="1" applyProtection="1">
      <alignment horizontal="left" vertical="top" wrapText="1"/>
      <protection locked="0"/>
    </xf>
    <xf numFmtId="0" fontId="6" fillId="0" borderId="38" xfId="0" applyFont="1" applyFill="1" applyBorder="1" applyAlignment="1" applyProtection="1">
      <alignment horizontal="left" vertical="top" wrapText="1"/>
      <protection locked="0"/>
    </xf>
    <xf numFmtId="0" fontId="5" fillId="3" borderId="3" xfId="0" applyFont="1" applyFill="1" applyBorder="1" applyAlignment="1" applyProtection="1">
      <alignment horizontal="center" vertical="top" wrapText="1"/>
    </xf>
    <xf numFmtId="0" fontId="5" fillId="3" borderId="4" xfId="0" applyFont="1" applyFill="1" applyBorder="1" applyAlignment="1" applyProtection="1">
      <alignment horizontal="center" vertical="top" wrapText="1"/>
    </xf>
    <xf numFmtId="0" fontId="5" fillId="3" borderId="5" xfId="0" applyFont="1" applyFill="1" applyBorder="1" applyAlignment="1" applyProtection="1">
      <alignment horizontal="center" vertical="top" wrapText="1"/>
    </xf>
    <xf numFmtId="0" fontId="6" fillId="4" borderId="19" xfId="0" applyFont="1" applyFill="1" applyBorder="1" applyAlignment="1" applyProtection="1">
      <alignment horizontal="left" vertical="top" wrapText="1" indent="1"/>
    </xf>
    <xf numFmtId="0" fontId="6" fillId="4" borderId="20" xfId="0" applyFont="1" applyFill="1" applyBorder="1" applyAlignment="1" applyProtection="1">
      <alignment horizontal="left" vertical="top" wrapText="1" indent="1"/>
    </xf>
    <xf numFmtId="0" fontId="6" fillId="4" borderId="3" xfId="0" applyFont="1" applyFill="1" applyBorder="1" applyAlignment="1" applyProtection="1">
      <alignment horizontal="left" vertical="top" wrapText="1" indent="1"/>
    </xf>
    <xf numFmtId="0" fontId="6" fillId="4" borderId="4" xfId="0" applyFont="1" applyFill="1" applyBorder="1" applyAlignment="1" applyProtection="1">
      <alignment horizontal="left" vertical="top" wrapText="1" indent="1"/>
    </xf>
    <xf numFmtId="0" fontId="6" fillId="4" borderId="5" xfId="0" applyFont="1" applyFill="1" applyBorder="1" applyAlignment="1" applyProtection="1">
      <alignment horizontal="left" vertical="top" wrapText="1" indent="1"/>
    </xf>
    <xf numFmtId="0" fontId="6" fillId="0" borderId="35" xfId="0" applyFont="1" applyFill="1" applyBorder="1" applyAlignment="1" applyProtection="1">
      <alignment horizontal="left" vertical="top" wrapText="1"/>
      <protection locked="0"/>
    </xf>
    <xf numFmtId="0" fontId="6" fillId="0" borderId="36" xfId="0" applyFont="1" applyFill="1" applyBorder="1" applyAlignment="1" applyProtection="1">
      <alignment horizontal="left" vertical="top" wrapText="1"/>
      <protection locked="0"/>
    </xf>
    <xf numFmtId="0" fontId="6" fillId="0" borderId="47" xfId="0" applyFont="1" applyFill="1" applyBorder="1" applyAlignment="1" applyProtection="1">
      <alignment horizontal="left" vertical="top" wrapText="1"/>
      <protection locked="0"/>
    </xf>
    <xf numFmtId="0" fontId="6" fillId="0" borderId="48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Fill="1" applyBorder="1" applyAlignment="1" applyProtection="1">
      <alignment horizontal="right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top" wrapText="1"/>
    </xf>
    <xf numFmtId="0" fontId="5" fillId="3" borderId="18" xfId="0" applyFont="1" applyFill="1" applyBorder="1" applyAlignment="1" applyProtection="1">
      <alignment horizontal="center" vertical="top" wrapText="1"/>
    </xf>
    <xf numFmtId="0" fontId="6" fillId="0" borderId="0" xfId="0" applyFont="1" applyFill="1" applyAlignment="1" applyProtection="1">
      <alignment horizontal="left" indent="7"/>
    </xf>
    <xf numFmtId="0" fontId="6" fillId="0" borderId="30" xfId="0" applyFont="1" applyFill="1" applyBorder="1" applyAlignment="1" applyProtection="1">
      <alignment horizontal="left" vertical="center" indent="1"/>
      <protection locked="0"/>
    </xf>
    <xf numFmtId="0" fontId="6" fillId="0" borderId="31" xfId="0" applyFont="1" applyFill="1" applyBorder="1" applyAlignment="1" applyProtection="1">
      <alignment horizontal="left" vertical="center" indent="1"/>
      <protection locked="0"/>
    </xf>
    <xf numFmtId="0" fontId="6" fillId="0" borderId="32" xfId="0" applyFont="1" applyFill="1" applyBorder="1" applyAlignment="1" applyProtection="1">
      <alignment horizontal="left" vertical="center" indent="1"/>
      <protection locked="0"/>
    </xf>
    <xf numFmtId="49" fontId="6" fillId="0" borderId="30" xfId="0" applyNumberFormat="1" applyFont="1" applyFill="1" applyBorder="1" applyAlignment="1" applyProtection="1">
      <alignment horizontal="left" vertical="center" indent="1"/>
      <protection locked="0"/>
    </xf>
    <xf numFmtId="49" fontId="6" fillId="0" borderId="31" xfId="0" applyNumberFormat="1" applyFont="1" applyFill="1" applyBorder="1" applyAlignment="1" applyProtection="1">
      <alignment horizontal="left" vertical="center" indent="1"/>
      <protection locked="0"/>
    </xf>
    <xf numFmtId="49" fontId="6" fillId="0" borderId="32" xfId="0" applyNumberFormat="1" applyFont="1" applyFill="1" applyBorder="1" applyAlignment="1" applyProtection="1">
      <alignment horizontal="left" vertical="center" indent="1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</xf>
    <xf numFmtId="0" fontId="6" fillId="4" borderId="1" xfId="0" applyFont="1" applyFill="1" applyBorder="1" applyAlignment="1" applyProtection="1">
      <alignment horizontal="left" vertical="top" wrapText="1" indent="1"/>
    </xf>
    <xf numFmtId="0" fontId="6" fillId="4" borderId="22" xfId="0" applyFont="1" applyFill="1" applyBorder="1" applyAlignment="1" applyProtection="1">
      <alignment horizontal="left" vertical="top" wrapText="1" indent="1"/>
    </xf>
    <xf numFmtId="0" fontId="6" fillId="0" borderId="62" xfId="0" applyFont="1" applyFill="1" applyBorder="1" applyAlignment="1" applyProtection="1">
      <alignment horizontal="left" vertical="top" wrapText="1"/>
      <protection locked="0"/>
    </xf>
    <xf numFmtId="0" fontId="6" fillId="0" borderId="63" xfId="0" applyFont="1" applyFill="1" applyBorder="1" applyAlignment="1" applyProtection="1">
      <alignment horizontal="left" vertical="top" wrapText="1"/>
      <protection locked="0"/>
    </xf>
    <xf numFmtId="0" fontId="6" fillId="0" borderId="20" xfId="0" applyFont="1" applyFill="1" applyBorder="1" applyAlignment="1" applyProtection="1">
      <alignment horizontal="left" vertical="top" wrapText="1"/>
      <protection locked="0"/>
    </xf>
    <xf numFmtId="0" fontId="6" fillId="0" borderId="55" xfId="0" applyFont="1" applyFill="1" applyBorder="1" applyAlignment="1" applyProtection="1">
      <alignment horizontal="left" vertical="top" wrapText="1"/>
      <protection locked="0"/>
    </xf>
    <xf numFmtId="0" fontId="6" fillId="0" borderId="57" xfId="0" applyFont="1" applyFill="1" applyBorder="1" applyAlignment="1" applyProtection="1">
      <alignment horizontal="left" vertical="top" wrapText="1"/>
      <protection locked="0"/>
    </xf>
    <xf numFmtId="0" fontId="6" fillId="0" borderId="56" xfId="0" applyFont="1" applyFill="1" applyBorder="1" applyAlignment="1" applyProtection="1">
      <alignment horizontal="left" vertical="top" wrapText="1"/>
      <protection locked="0"/>
    </xf>
    <xf numFmtId="0" fontId="5" fillId="5" borderId="21" xfId="0" applyFont="1" applyFill="1" applyBorder="1" applyAlignment="1" applyProtection="1">
      <alignment horizontal="center" vertical="top" wrapText="1"/>
    </xf>
    <xf numFmtId="0" fontId="5" fillId="5" borderId="1" xfId="0" applyFont="1" applyFill="1" applyBorder="1" applyAlignment="1" applyProtection="1">
      <alignment horizontal="center" vertical="top" wrapText="1"/>
    </xf>
    <xf numFmtId="0" fontId="5" fillId="5" borderId="22" xfId="0" applyFont="1" applyFill="1" applyBorder="1" applyAlignment="1" applyProtection="1">
      <alignment horizontal="center" vertical="top" wrapText="1"/>
    </xf>
    <xf numFmtId="0" fontId="6" fillId="0" borderId="52" xfId="0" applyFont="1" applyFill="1" applyBorder="1" applyAlignment="1" applyProtection="1">
      <alignment horizontal="left" vertical="top" wrapText="1"/>
      <protection locked="0"/>
    </xf>
    <xf numFmtId="0" fontId="6" fillId="0" borderId="54" xfId="0" applyFont="1" applyFill="1" applyBorder="1" applyAlignment="1" applyProtection="1">
      <alignment horizontal="left" vertical="top" wrapText="1"/>
      <protection locked="0"/>
    </xf>
    <xf numFmtId="0" fontId="6" fillId="0" borderId="53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center" vertical="center"/>
    </xf>
    <xf numFmtId="0" fontId="6" fillId="4" borderId="21" xfId="0" applyFont="1" applyFill="1" applyBorder="1" applyAlignment="1" applyProtection="1">
      <alignment horizontal="left" vertical="top" wrapText="1" indent="1"/>
      <protection locked="0"/>
    </xf>
    <xf numFmtId="0" fontId="6" fillId="4" borderId="1" xfId="0" applyFont="1" applyFill="1" applyBorder="1" applyAlignment="1" applyProtection="1">
      <alignment horizontal="left" vertical="top" wrapText="1" indent="1"/>
      <protection locked="0"/>
    </xf>
    <xf numFmtId="49" fontId="6" fillId="0" borderId="55" xfId="0" applyNumberFormat="1" applyFont="1" applyFill="1" applyBorder="1" applyAlignment="1" applyProtection="1">
      <alignment horizontal="left" vertical="top" wrapText="1" indent="1"/>
      <protection locked="0"/>
    </xf>
    <xf numFmtId="49" fontId="6" fillId="0" borderId="56" xfId="0" applyNumberFormat="1" applyFont="1" applyFill="1" applyBorder="1" applyAlignment="1" applyProtection="1">
      <alignment horizontal="left" vertical="top" wrapText="1" indent="1"/>
      <protection locked="0"/>
    </xf>
    <xf numFmtId="49" fontId="6" fillId="0" borderId="57" xfId="0" applyNumberFormat="1" applyFont="1" applyFill="1" applyBorder="1" applyAlignment="1" applyProtection="1">
      <alignment horizontal="left" vertical="top" wrapText="1" indent="1"/>
      <protection locked="0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top" wrapText="1"/>
    </xf>
    <xf numFmtId="0" fontId="5" fillId="2" borderId="3" xfId="0" applyFont="1" applyFill="1" applyBorder="1" applyAlignment="1" applyProtection="1">
      <alignment horizontal="left" vertical="top" indent="1"/>
    </xf>
    <xf numFmtId="0" fontId="5" fillId="2" borderId="4" xfId="0" applyFont="1" applyFill="1" applyBorder="1" applyAlignment="1" applyProtection="1">
      <alignment horizontal="left" vertical="top" indent="1"/>
    </xf>
    <xf numFmtId="0" fontId="6" fillId="4" borderId="16" xfId="0" applyFont="1" applyFill="1" applyBorder="1" applyAlignment="1" applyProtection="1">
      <alignment horizontal="left" vertical="top" wrapText="1" indent="1"/>
      <protection locked="0"/>
    </xf>
    <xf numFmtId="0" fontId="6" fillId="4" borderId="17" xfId="0" applyFont="1" applyFill="1" applyBorder="1" applyAlignment="1" applyProtection="1">
      <alignment horizontal="left" vertical="top" wrapText="1" indent="1"/>
      <protection locked="0"/>
    </xf>
    <xf numFmtId="49" fontId="6" fillId="0" borderId="52" xfId="0" applyNumberFormat="1" applyFont="1" applyFill="1" applyBorder="1" applyAlignment="1" applyProtection="1">
      <alignment horizontal="left" vertical="top" wrapText="1" indent="1"/>
      <protection locked="0"/>
    </xf>
    <xf numFmtId="49" fontId="6" fillId="0" borderId="53" xfId="0" applyNumberFormat="1" applyFont="1" applyFill="1" applyBorder="1" applyAlignment="1" applyProtection="1">
      <alignment horizontal="left" vertical="top" wrapText="1" indent="1"/>
      <protection locked="0"/>
    </xf>
    <xf numFmtId="49" fontId="6" fillId="0" borderId="54" xfId="0" applyNumberFormat="1" applyFont="1" applyFill="1" applyBorder="1" applyAlignment="1" applyProtection="1">
      <alignment horizontal="left" vertical="top" wrapText="1" indent="1"/>
      <protection locked="0"/>
    </xf>
    <xf numFmtId="0" fontId="6" fillId="4" borderId="19" xfId="0" applyFont="1" applyFill="1" applyBorder="1" applyAlignment="1" applyProtection="1">
      <alignment horizontal="left" vertical="top" wrapText="1" indent="1"/>
      <protection locked="0"/>
    </xf>
    <xf numFmtId="0" fontId="6" fillId="4" borderId="63" xfId="0" applyFont="1" applyFill="1" applyBorder="1" applyAlignment="1" applyProtection="1">
      <alignment horizontal="left" vertical="top" wrapText="1" indent="1"/>
      <protection locked="0"/>
    </xf>
    <xf numFmtId="49" fontId="6" fillId="0" borderId="62" xfId="0" applyNumberFormat="1" applyFont="1" applyFill="1" applyBorder="1" applyAlignment="1" applyProtection="1">
      <alignment horizontal="left" vertical="top" wrapText="1" indent="1"/>
      <protection locked="0"/>
    </xf>
    <xf numFmtId="49" fontId="6" fillId="0" borderId="20" xfId="0" applyNumberFormat="1" applyFont="1" applyFill="1" applyBorder="1" applyAlignment="1" applyProtection="1">
      <alignment horizontal="left" vertical="top" wrapText="1" indent="1"/>
      <protection locked="0"/>
    </xf>
    <xf numFmtId="49" fontId="6" fillId="0" borderId="63" xfId="0" applyNumberFormat="1" applyFont="1" applyFill="1" applyBorder="1" applyAlignment="1" applyProtection="1">
      <alignment horizontal="left" vertical="top" wrapText="1" indent="1"/>
      <protection locked="0"/>
    </xf>
    <xf numFmtId="0" fontId="13" fillId="0" borderId="0" xfId="0" applyFont="1" applyFill="1" applyAlignment="1" applyProtection="1">
      <alignment horizontal="left" vertical="top"/>
    </xf>
    <xf numFmtId="0" fontId="5" fillId="5" borderId="3" xfId="0" applyFont="1" applyFill="1" applyBorder="1" applyAlignment="1" applyProtection="1">
      <alignment horizontal="left" vertical="top" wrapText="1"/>
    </xf>
    <xf numFmtId="0" fontId="5" fillId="5" borderId="4" xfId="0" applyFont="1" applyFill="1" applyBorder="1" applyAlignment="1" applyProtection="1">
      <alignment horizontal="left" vertical="top" wrapText="1"/>
    </xf>
    <xf numFmtId="0" fontId="5" fillId="5" borderId="1" xfId="0" applyFont="1" applyFill="1" applyBorder="1" applyAlignment="1" applyProtection="1">
      <alignment horizontal="left" vertical="top" wrapText="1"/>
    </xf>
    <xf numFmtId="0" fontId="5" fillId="5" borderId="5" xfId="0" applyFont="1" applyFill="1" applyBorder="1" applyAlignment="1" applyProtection="1">
      <alignment horizontal="left" vertical="top" wrapText="1"/>
    </xf>
    <xf numFmtId="0" fontId="6" fillId="4" borderId="21" xfId="0" applyFont="1" applyFill="1" applyBorder="1" applyAlignment="1" applyProtection="1">
      <alignment horizontal="left" vertical="top" wrapText="1"/>
    </xf>
    <xf numFmtId="0" fontId="6" fillId="4" borderId="1" xfId="0" applyFont="1" applyFill="1" applyBorder="1" applyAlignment="1" applyProtection="1">
      <alignment horizontal="left" vertical="top" wrapText="1"/>
    </xf>
    <xf numFmtId="0" fontId="6" fillId="4" borderId="22" xfId="0" applyFont="1" applyFill="1" applyBorder="1" applyAlignment="1" applyProtection="1">
      <alignment horizontal="left" vertical="top" wrapText="1"/>
    </xf>
    <xf numFmtId="0" fontId="6" fillId="4" borderId="3" xfId="0" applyFont="1" applyFill="1" applyBorder="1" applyAlignment="1" applyProtection="1">
      <alignment horizontal="left" vertical="top" wrapText="1"/>
    </xf>
    <xf numFmtId="0" fontId="6" fillId="4" borderId="4" xfId="0" applyFont="1" applyFill="1" applyBorder="1" applyAlignment="1" applyProtection="1">
      <alignment horizontal="left" vertical="top" wrapText="1"/>
    </xf>
    <xf numFmtId="0" fontId="6" fillId="4" borderId="17" xfId="0" applyFont="1" applyFill="1" applyBorder="1" applyAlignment="1" applyProtection="1">
      <alignment horizontal="left" vertical="top" wrapText="1"/>
    </xf>
    <xf numFmtId="0" fontId="6" fillId="4" borderId="5" xfId="0" applyFont="1" applyFill="1" applyBorder="1" applyAlignment="1" applyProtection="1">
      <alignment horizontal="left" vertical="top" wrapText="1"/>
    </xf>
    <xf numFmtId="0" fontId="6" fillId="4" borderId="16" xfId="0" applyFont="1" applyFill="1" applyBorder="1" applyAlignment="1" applyProtection="1">
      <alignment horizontal="left" vertical="top" wrapText="1"/>
    </xf>
    <xf numFmtId="0" fontId="6" fillId="4" borderId="18" xfId="0" applyFont="1" applyFill="1" applyBorder="1" applyAlignment="1" applyProtection="1">
      <alignment horizontal="left" vertical="top" wrapText="1"/>
    </xf>
    <xf numFmtId="43" fontId="6" fillId="4" borderId="10" xfId="1" applyNumberFormat="1" applyFont="1" applyFill="1" applyBorder="1" applyAlignment="1" applyProtection="1">
      <alignment horizontal="center" vertical="center" wrapText="1"/>
    </xf>
    <xf numFmtId="43" fontId="6" fillId="4" borderId="15" xfId="1" applyNumberFormat="1" applyFont="1" applyFill="1" applyBorder="1" applyAlignment="1" applyProtection="1">
      <alignment horizontal="center" vertical="center" wrapText="1"/>
    </xf>
    <xf numFmtId="0" fontId="12" fillId="4" borderId="21" xfId="0" applyFont="1" applyFill="1" applyBorder="1" applyAlignment="1" applyProtection="1">
      <alignment horizontal="left" vertical="top" wrapText="1"/>
    </xf>
    <xf numFmtId="0" fontId="12" fillId="4" borderId="1" xfId="0" applyFont="1" applyFill="1" applyBorder="1" applyAlignment="1" applyProtection="1">
      <alignment horizontal="left" vertical="top" wrapText="1"/>
    </xf>
    <xf numFmtId="0" fontId="12" fillId="4" borderId="22" xfId="0" applyFont="1" applyFill="1" applyBorder="1" applyAlignment="1" applyProtection="1">
      <alignment horizontal="left" vertical="top" wrapText="1"/>
    </xf>
    <xf numFmtId="0" fontId="6" fillId="0" borderId="62" xfId="0" applyFont="1" applyFill="1" applyBorder="1" applyAlignment="1" applyProtection="1">
      <alignment horizontal="left" vertical="top"/>
      <protection locked="0"/>
    </xf>
    <xf numFmtId="0" fontId="6" fillId="0" borderId="20" xfId="0" applyFont="1" applyFill="1" applyBorder="1" applyAlignment="1" applyProtection="1">
      <alignment horizontal="left" vertical="top"/>
      <protection locked="0"/>
    </xf>
    <xf numFmtId="0" fontId="6" fillId="0" borderId="63" xfId="0" applyFont="1" applyFill="1" applyBorder="1" applyAlignment="1" applyProtection="1">
      <alignment horizontal="left" vertical="top"/>
      <protection locked="0"/>
    </xf>
    <xf numFmtId="0" fontId="6" fillId="4" borderId="2" xfId="0" applyFont="1" applyFill="1" applyBorder="1" applyAlignment="1" applyProtection="1">
      <alignment horizontal="left" vertical="top" wrapText="1"/>
    </xf>
    <xf numFmtId="0" fontId="6" fillId="0" borderId="58" xfId="0" applyFont="1" applyFill="1" applyBorder="1" applyAlignment="1" applyProtection="1">
      <alignment horizontal="left" vertical="top" wrapText="1"/>
      <protection locked="0"/>
    </xf>
    <xf numFmtId="0" fontId="6" fillId="0" borderId="59" xfId="0" applyFont="1" applyFill="1" applyBorder="1" applyAlignment="1" applyProtection="1">
      <alignment horizontal="left" vertical="top" wrapText="1"/>
      <protection locked="0"/>
    </xf>
    <xf numFmtId="0" fontId="6" fillId="0" borderId="64" xfId="0" applyFont="1" applyFill="1" applyBorder="1" applyAlignment="1" applyProtection="1">
      <alignment horizontal="left" vertical="top" wrapText="1"/>
      <protection locked="0"/>
    </xf>
    <xf numFmtId="49" fontId="6" fillId="0" borderId="30" xfId="0" applyNumberFormat="1" applyFont="1" applyFill="1" applyBorder="1" applyAlignment="1" applyProtection="1">
      <alignment horizontal="left" vertical="center" indent="1"/>
    </xf>
    <xf numFmtId="0" fontId="6" fillId="0" borderId="31" xfId="0" applyFont="1" applyFill="1" applyBorder="1" applyAlignment="1" applyProtection="1">
      <alignment horizontal="left" vertical="center" indent="1"/>
    </xf>
    <xf numFmtId="0" fontId="6" fillId="0" borderId="32" xfId="0" applyFont="1" applyFill="1" applyBorder="1" applyAlignment="1" applyProtection="1">
      <alignment horizontal="left" vertical="center" indent="1"/>
    </xf>
    <xf numFmtId="0" fontId="2" fillId="0" borderId="1" xfId="0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4" fontId="6" fillId="0" borderId="30" xfId="0" applyNumberFormat="1" applyFont="1" applyFill="1" applyBorder="1" applyAlignment="1" applyProtection="1">
      <alignment horizontal="right" vertical="center" indent="1"/>
    </xf>
    <xf numFmtId="4" fontId="6" fillId="0" borderId="32" xfId="0" applyNumberFormat="1" applyFont="1" applyFill="1" applyBorder="1" applyAlignment="1" applyProtection="1">
      <alignment horizontal="right" vertical="center" indent="1"/>
    </xf>
    <xf numFmtId="43" fontId="6" fillId="4" borderId="10" xfId="1" applyFont="1" applyFill="1" applyBorder="1" applyAlignment="1" applyProtection="1">
      <alignment horizontal="center" vertical="top"/>
    </xf>
    <xf numFmtId="43" fontId="6" fillId="4" borderId="15" xfId="1" applyFont="1" applyFill="1" applyBorder="1" applyAlignment="1" applyProtection="1">
      <alignment horizontal="center" vertical="top"/>
    </xf>
    <xf numFmtId="0" fontId="6" fillId="0" borderId="60" xfId="0" applyFont="1" applyFill="1" applyBorder="1" applyAlignment="1" applyProtection="1">
      <alignment horizontal="left" vertical="top" wrapText="1"/>
      <protection locked="0"/>
    </xf>
    <xf numFmtId="0" fontId="6" fillId="0" borderId="61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top" wrapText="1"/>
    </xf>
    <xf numFmtId="0" fontId="5" fillId="3" borderId="0" xfId="0" applyFont="1" applyFill="1" applyBorder="1" applyAlignment="1" applyProtection="1">
      <alignment horizontal="center" vertical="top" wrapText="1"/>
    </xf>
    <xf numFmtId="0" fontId="5" fillId="3" borderId="27" xfId="0" applyFont="1" applyFill="1" applyBorder="1" applyAlignment="1" applyProtection="1">
      <alignment horizontal="center" vertical="top" wrapText="1"/>
    </xf>
    <xf numFmtId="0" fontId="6" fillId="0" borderId="52" xfId="0" applyNumberFormat="1" applyFont="1" applyFill="1" applyBorder="1" applyAlignment="1" applyProtection="1">
      <alignment horizontal="left" vertical="center" indent="1"/>
    </xf>
    <xf numFmtId="0" fontId="6" fillId="0" borderId="53" xfId="0" applyNumberFormat="1" applyFont="1" applyFill="1" applyBorder="1" applyAlignment="1" applyProtection="1">
      <alignment horizontal="left" vertical="center" indent="1"/>
    </xf>
    <xf numFmtId="0" fontId="6" fillId="0" borderId="31" xfId="0" applyNumberFormat="1" applyFont="1" applyFill="1" applyBorder="1" applyAlignment="1" applyProtection="1">
      <alignment horizontal="left" vertical="center" indent="1"/>
    </xf>
    <xf numFmtId="0" fontId="6" fillId="0" borderId="32" xfId="0" applyNumberFormat="1" applyFont="1" applyFill="1" applyBorder="1" applyAlignment="1" applyProtection="1">
      <alignment horizontal="left" vertical="center" indent="1"/>
    </xf>
    <xf numFmtId="0" fontId="6" fillId="0" borderId="30" xfId="0" applyFont="1" applyFill="1" applyBorder="1" applyAlignment="1" applyProtection="1">
      <alignment horizontal="left" vertical="center" indent="1"/>
    </xf>
    <xf numFmtId="187" fontId="6" fillId="0" borderId="30" xfId="0" applyNumberFormat="1" applyFont="1" applyFill="1" applyBorder="1" applyAlignment="1" applyProtection="1">
      <alignment horizontal="left" vertical="center" indent="1"/>
    </xf>
    <xf numFmtId="187" fontId="6" fillId="0" borderId="31" xfId="0" applyNumberFormat="1" applyFont="1" applyFill="1" applyBorder="1" applyAlignment="1" applyProtection="1">
      <alignment horizontal="left" vertical="center" indent="1"/>
    </xf>
    <xf numFmtId="187" fontId="6" fillId="0" borderId="32" xfId="0" applyNumberFormat="1" applyFont="1" applyFill="1" applyBorder="1" applyAlignment="1" applyProtection="1">
      <alignment horizontal="left" vertical="center" indent="1"/>
    </xf>
    <xf numFmtId="0" fontId="6" fillId="0" borderId="33" xfId="0" applyFont="1" applyFill="1" applyBorder="1" applyAlignment="1" applyProtection="1">
      <alignment horizontal="left" vertical="top" wrapText="1"/>
    </xf>
    <xf numFmtId="0" fontId="6" fillId="0" borderId="42" xfId="0" applyFont="1" applyFill="1" applyBorder="1" applyAlignment="1" applyProtection="1">
      <alignment horizontal="left" vertical="top" wrapText="1"/>
    </xf>
    <xf numFmtId="0" fontId="6" fillId="0" borderId="35" xfId="0" applyFont="1" applyFill="1" applyBorder="1" applyAlignment="1" applyProtection="1">
      <alignment vertical="top" wrapText="1"/>
    </xf>
    <xf numFmtId="0" fontId="6" fillId="0" borderId="36" xfId="0" applyFont="1" applyFill="1" applyBorder="1" applyAlignment="1" applyProtection="1">
      <alignment vertical="top" wrapText="1"/>
    </xf>
    <xf numFmtId="0" fontId="6" fillId="0" borderId="43" xfId="0" applyFont="1" applyFill="1" applyBorder="1" applyAlignment="1" applyProtection="1">
      <alignment vertical="top" wrapText="1"/>
    </xf>
    <xf numFmtId="0" fontId="6" fillId="0" borderId="44" xfId="0" applyFont="1" applyFill="1" applyBorder="1" applyAlignment="1" applyProtection="1">
      <alignment vertical="top" wrapText="1"/>
    </xf>
    <xf numFmtId="43" fontId="6" fillId="0" borderId="33" xfId="1" applyFont="1" applyFill="1" applyBorder="1" applyAlignment="1" applyProtection="1">
      <alignment horizontal="center" vertical="top"/>
    </xf>
    <xf numFmtId="43" fontId="6" fillId="0" borderId="42" xfId="1" applyFont="1" applyFill="1" applyBorder="1" applyAlignment="1" applyProtection="1">
      <alignment horizontal="center" vertical="top"/>
    </xf>
    <xf numFmtId="0" fontId="6" fillId="0" borderId="39" xfId="0" applyFont="1" applyFill="1" applyBorder="1" applyAlignment="1" applyProtection="1">
      <alignment horizontal="left" vertical="top" wrapText="1"/>
    </xf>
    <xf numFmtId="0" fontId="6" fillId="0" borderId="46" xfId="0" applyFont="1" applyFill="1" applyBorder="1" applyAlignment="1" applyProtection="1">
      <alignment horizontal="left" vertical="top" wrapText="1"/>
    </xf>
    <xf numFmtId="0" fontId="6" fillId="0" borderId="40" xfId="0" applyFont="1" applyFill="1" applyBorder="1" applyAlignment="1" applyProtection="1">
      <alignment vertical="top" wrapText="1"/>
    </xf>
    <xf numFmtId="0" fontId="6" fillId="0" borderId="41" xfId="0" applyFont="1" applyFill="1" applyBorder="1" applyAlignment="1" applyProtection="1">
      <alignment vertical="top" wrapText="1"/>
    </xf>
    <xf numFmtId="0" fontId="6" fillId="0" borderId="47" xfId="0" applyFont="1" applyFill="1" applyBorder="1" applyAlignment="1" applyProtection="1">
      <alignment vertical="top" wrapText="1"/>
    </xf>
    <xf numFmtId="0" fontId="6" fillId="0" borderId="48" xfId="0" applyFont="1" applyFill="1" applyBorder="1" applyAlignment="1" applyProtection="1">
      <alignment vertical="top" wrapText="1"/>
    </xf>
    <xf numFmtId="43" fontId="6" fillId="0" borderId="39" xfId="1" applyFont="1" applyFill="1" applyBorder="1" applyAlignment="1" applyProtection="1">
      <alignment horizontal="center" vertical="top"/>
    </xf>
    <xf numFmtId="43" fontId="6" fillId="0" borderId="46" xfId="1" applyFont="1" applyFill="1" applyBorder="1" applyAlignment="1" applyProtection="1">
      <alignment horizontal="center" vertical="top"/>
    </xf>
    <xf numFmtId="0" fontId="6" fillId="0" borderId="49" xfId="0" applyFont="1" applyFill="1" applyBorder="1" applyAlignment="1" applyProtection="1">
      <alignment horizontal="left" vertical="top" wrapText="1"/>
    </xf>
    <xf numFmtId="0" fontId="6" fillId="0" borderId="50" xfId="0" applyFont="1" applyFill="1" applyBorder="1" applyAlignment="1" applyProtection="1">
      <alignment vertical="top" wrapText="1"/>
    </xf>
    <xf numFmtId="0" fontId="6" fillId="0" borderId="51" xfId="0" applyFont="1" applyFill="1" applyBorder="1" applyAlignment="1" applyProtection="1">
      <alignment vertical="top" wrapText="1"/>
    </xf>
    <xf numFmtId="43" fontId="6" fillId="0" borderId="49" xfId="1" applyFont="1" applyFill="1" applyBorder="1" applyAlignment="1" applyProtection="1">
      <alignment horizontal="center" vertical="top"/>
    </xf>
    <xf numFmtId="0" fontId="6" fillId="0" borderId="50" xfId="0" applyFont="1" applyFill="1" applyBorder="1" applyAlignment="1" applyProtection="1">
      <alignment vertical="center" wrapText="1"/>
    </xf>
    <xf numFmtId="0" fontId="6" fillId="0" borderId="51" xfId="0" applyFont="1" applyFill="1" applyBorder="1" applyAlignment="1" applyProtection="1">
      <alignment vertical="center" wrapText="1"/>
    </xf>
    <xf numFmtId="0" fontId="6" fillId="0" borderId="43" xfId="0" applyFont="1" applyFill="1" applyBorder="1" applyAlignment="1" applyProtection="1">
      <alignment vertical="center" wrapText="1"/>
    </xf>
    <xf numFmtId="0" fontId="6" fillId="0" borderId="44" xfId="0" applyFont="1" applyFill="1" applyBorder="1" applyAlignment="1" applyProtection="1">
      <alignment vertical="center" wrapText="1"/>
    </xf>
    <xf numFmtId="0" fontId="6" fillId="0" borderId="40" xfId="0" applyFont="1" applyFill="1" applyBorder="1" applyAlignment="1" applyProtection="1">
      <alignment vertical="center" wrapText="1"/>
    </xf>
    <xf numFmtId="0" fontId="6" fillId="0" borderId="41" xfId="0" applyFont="1" applyFill="1" applyBorder="1" applyAlignment="1" applyProtection="1">
      <alignment vertical="center" wrapText="1"/>
    </xf>
    <xf numFmtId="0" fontId="6" fillId="0" borderId="47" xfId="0" applyFont="1" applyFill="1" applyBorder="1" applyAlignment="1" applyProtection="1">
      <alignment vertical="center" wrapText="1"/>
    </xf>
    <xf numFmtId="0" fontId="6" fillId="0" borderId="48" xfId="0" applyFont="1" applyFill="1" applyBorder="1" applyAlignment="1" applyProtection="1">
      <alignment vertical="center" wrapText="1"/>
    </xf>
    <xf numFmtId="0" fontId="6" fillId="0" borderId="34" xfId="0" applyFont="1" applyFill="1" applyBorder="1" applyAlignment="1" applyProtection="1">
      <alignment horizontal="left" vertical="top" wrapText="1"/>
    </xf>
    <xf numFmtId="0" fontId="6" fillId="0" borderId="37" xfId="0" applyFont="1" applyFill="1" applyBorder="1" applyAlignment="1" applyProtection="1">
      <alignment vertical="center" wrapText="1"/>
    </xf>
    <xf numFmtId="0" fontId="6" fillId="0" borderId="38" xfId="0" applyFont="1" applyFill="1" applyBorder="1" applyAlignment="1" applyProtection="1">
      <alignment vertical="center" wrapText="1"/>
    </xf>
    <xf numFmtId="43" fontId="6" fillId="0" borderId="34" xfId="1" applyFont="1" applyFill="1" applyBorder="1" applyAlignment="1" applyProtection="1">
      <alignment horizontal="center" vertical="top"/>
    </xf>
    <xf numFmtId="0" fontId="6" fillId="0" borderId="52" xfId="0" applyFont="1" applyFill="1" applyBorder="1" applyAlignment="1" applyProtection="1">
      <alignment horizontal="center" vertical="top" wrapText="1"/>
    </xf>
    <xf numFmtId="0" fontId="6" fillId="0" borderId="53" xfId="0" applyFont="1" applyFill="1" applyBorder="1" applyAlignment="1" applyProtection="1">
      <alignment horizontal="center" vertical="top" wrapText="1"/>
    </xf>
    <xf numFmtId="0" fontId="6" fillId="0" borderId="54" xfId="0" applyFont="1" applyFill="1" applyBorder="1" applyAlignment="1" applyProtection="1">
      <alignment horizontal="center" vertical="top" wrapText="1"/>
    </xf>
    <xf numFmtId="0" fontId="6" fillId="0" borderId="60" xfId="0" applyFont="1" applyFill="1" applyBorder="1" applyAlignment="1" applyProtection="1">
      <alignment horizontal="center" vertical="top" wrapText="1"/>
    </xf>
    <xf numFmtId="0" fontId="6" fillId="0" borderId="0" xfId="0" applyFont="1" applyFill="1" applyBorder="1" applyAlignment="1" applyProtection="1">
      <alignment horizontal="center" vertical="top" wrapText="1"/>
    </xf>
    <xf numFmtId="0" fontId="6" fillId="0" borderId="61" xfId="0" applyFont="1" applyFill="1" applyBorder="1" applyAlignment="1" applyProtection="1">
      <alignment horizontal="center" vertical="top" wrapText="1"/>
    </xf>
    <xf numFmtId="0" fontId="6" fillId="0" borderId="55" xfId="0" applyFont="1" applyFill="1" applyBorder="1" applyAlignment="1" applyProtection="1">
      <alignment horizontal="center" vertical="top" wrapText="1"/>
    </xf>
    <xf numFmtId="0" fontId="6" fillId="0" borderId="56" xfId="0" applyFont="1" applyFill="1" applyBorder="1" applyAlignment="1" applyProtection="1">
      <alignment horizontal="center" vertical="top" wrapText="1"/>
    </xf>
    <xf numFmtId="0" fontId="6" fillId="0" borderId="57" xfId="0" applyFont="1" applyFill="1" applyBorder="1" applyAlignment="1" applyProtection="1">
      <alignment horizontal="center" vertical="top" wrapText="1"/>
    </xf>
    <xf numFmtId="49" fontId="6" fillId="0" borderId="31" xfId="0" applyNumberFormat="1" applyFont="1" applyFill="1" applyBorder="1" applyAlignment="1" applyProtection="1">
      <alignment horizontal="left" vertical="center" indent="1"/>
    </xf>
    <xf numFmtId="49" fontId="6" fillId="0" borderId="32" xfId="0" applyNumberFormat="1" applyFont="1" applyFill="1" applyBorder="1" applyAlignment="1" applyProtection="1">
      <alignment horizontal="left" vertical="center" indent="1"/>
    </xf>
    <xf numFmtId="4" fontId="6" fillId="0" borderId="30" xfId="0" applyNumberFormat="1" applyFont="1" applyFill="1" applyBorder="1" applyAlignment="1" applyProtection="1">
      <alignment horizontal="center" vertical="center"/>
    </xf>
    <xf numFmtId="4" fontId="6" fillId="0" borderId="32" xfId="0" applyNumberFormat="1" applyFont="1" applyFill="1" applyBorder="1" applyAlignment="1" applyProtection="1">
      <alignment horizontal="center" vertical="center"/>
    </xf>
    <xf numFmtId="0" fontId="6" fillId="0" borderId="60" xfId="0" applyFont="1" applyFill="1" applyBorder="1" applyAlignment="1" applyProtection="1">
      <alignment horizontal="left" vertical="top" wrapText="1"/>
    </xf>
    <xf numFmtId="0" fontId="6" fillId="0" borderId="61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 wrapText="1"/>
    </xf>
    <xf numFmtId="0" fontId="6" fillId="0" borderId="62" xfId="0" applyFont="1" applyFill="1" applyBorder="1" applyAlignment="1" applyProtection="1">
      <alignment horizontal="left" vertical="top" wrapText="1"/>
    </xf>
    <xf numFmtId="0" fontId="6" fillId="0" borderId="63" xfId="0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 applyProtection="1">
      <alignment horizontal="left" vertical="top" wrapText="1"/>
    </xf>
    <xf numFmtId="0" fontId="6" fillId="0" borderId="58" xfId="0" applyFont="1" applyFill="1" applyBorder="1" applyAlignment="1" applyProtection="1">
      <alignment horizontal="left" vertical="top" wrapText="1"/>
    </xf>
    <xf numFmtId="0" fontId="6" fillId="0" borderId="59" xfId="0" applyFont="1" applyFill="1" applyBorder="1" applyAlignment="1" applyProtection="1">
      <alignment horizontal="left" vertical="top" wrapText="1"/>
    </xf>
    <xf numFmtId="0" fontId="6" fillId="0" borderId="64" xfId="0" applyFont="1" applyFill="1" applyBorder="1" applyAlignment="1" applyProtection="1">
      <alignment horizontal="left" vertical="top" wrapText="1"/>
    </xf>
    <xf numFmtId="49" fontId="6" fillId="0" borderId="52" xfId="0" applyNumberFormat="1" applyFont="1" applyFill="1" applyBorder="1" applyAlignment="1" applyProtection="1">
      <alignment horizontal="left" vertical="top" wrapText="1" indent="1"/>
    </xf>
    <xf numFmtId="49" fontId="6" fillId="0" borderId="53" xfId="0" applyNumberFormat="1" applyFont="1" applyFill="1" applyBorder="1" applyAlignment="1" applyProtection="1">
      <alignment horizontal="left" vertical="top" wrapText="1" indent="1"/>
    </xf>
    <xf numFmtId="49" fontId="6" fillId="0" borderId="54" xfId="0" applyNumberFormat="1" applyFont="1" applyFill="1" applyBorder="1" applyAlignment="1" applyProtection="1">
      <alignment horizontal="left" vertical="top" wrapText="1" indent="1"/>
    </xf>
    <xf numFmtId="0" fontId="6" fillId="4" borderId="63" xfId="0" applyFont="1" applyFill="1" applyBorder="1" applyAlignment="1" applyProtection="1">
      <alignment horizontal="left" vertical="top" wrapText="1" indent="1"/>
    </xf>
    <xf numFmtId="49" fontId="6" fillId="0" borderId="62" xfId="0" applyNumberFormat="1" applyFont="1" applyFill="1" applyBorder="1" applyAlignment="1" applyProtection="1">
      <alignment horizontal="left" vertical="top" wrapText="1" indent="1"/>
    </xf>
    <xf numFmtId="49" fontId="6" fillId="0" borderId="20" xfId="0" applyNumberFormat="1" applyFont="1" applyFill="1" applyBorder="1" applyAlignment="1" applyProtection="1">
      <alignment horizontal="left" vertical="top" wrapText="1" indent="1"/>
    </xf>
    <xf numFmtId="49" fontId="6" fillId="0" borderId="63" xfId="0" applyNumberFormat="1" applyFont="1" applyFill="1" applyBorder="1" applyAlignment="1" applyProtection="1">
      <alignment horizontal="left" vertical="top" wrapText="1" indent="1"/>
    </xf>
    <xf numFmtId="0" fontId="6" fillId="0" borderId="55" xfId="0" applyFont="1" applyFill="1" applyBorder="1" applyAlignment="1" applyProtection="1">
      <alignment horizontal="left" vertical="top" wrapText="1"/>
    </xf>
    <xf numFmtId="0" fontId="6" fillId="0" borderId="57" xfId="0" applyFont="1" applyFill="1" applyBorder="1" applyAlignment="1" applyProtection="1">
      <alignment horizontal="left" vertical="top" wrapText="1"/>
    </xf>
    <xf numFmtId="0" fontId="6" fillId="0" borderId="56" xfId="0" applyFont="1" applyFill="1" applyBorder="1" applyAlignment="1" applyProtection="1">
      <alignment horizontal="left" vertical="top" wrapText="1"/>
    </xf>
    <xf numFmtId="0" fontId="6" fillId="0" borderId="52" xfId="0" applyFont="1" applyFill="1" applyBorder="1" applyAlignment="1" applyProtection="1">
      <alignment horizontal="left" vertical="top" wrapText="1"/>
    </xf>
    <xf numFmtId="0" fontId="6" fillId="0" borderId="54" xfId="0" applyFont="1" applyFill="1" applyBorder="1" applyAlignment="1" applyProtection="1">
      <alignment horizontal="left" vertical="top" wrapText="1"/>
    </xf>
    <xf numFmtId="0" fontId="6" fillId="0" borderId="53" xfId="0" applyFont="1" applyFill="1" applyBorder="1" applyAlignment="1" applyProtection="1">
      <alignment horizontal="left" vertical="top" wrapText="1"/>
    </xf>
    <xf numFmtId="0" fontId="6" fillId="4" borderId="21" xfId="0" applyFont="1" applyFill="1" applyBorder="1" applyAlignment="1" applyProtection="1">
      <alignment horizontal="left" vertical="top" wrapText="1" indent="1"/>
    </xf>
    <xf numFmtId="49" fontId="17" fillId="0" borderId="68" xfId="2" applyNumberFormat="1" applyFont="1" applyFill="1" applyBorder="1" applyAlignment="1" applyProtection="1">
      <alignment horizontal="left" vertical="top" wrapText="1" indent="1"/>
    </xf>
    <xf numFmtId="49" fontId="17" fillId="0" borderId="69" xfId="2" applyNumberFormat="1" applyFont="1" applyFill="1" applyBorder="1" applyAlignment="1" applyProtection="1">
      <alignment horizontal="left" vertical="top" wrapText="1" indent="1"/>
    </xf>
    <xf numFmtId="49" fontId="17" fillId="0" borderId="70" xfId="2" applyNumberFormat="1" applyFont="1" applyFill="1" applyBorder="1" applyAlignment="1" applyProtection="1">
      <alignment horizontal="left" vertical="top" wrapText="1" inden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39</xdr:row>
          <xdr:rowOff>19050</xdr:rowOff>
        </xdr:from>
        <xdr:to>
          <xdr:col>0</xdr:col>
          <xdr:colOff>247650</xdr:colOff>
          <xdr:row>39</xdr:row>
          <xdr:rowOff>228600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40</xdr:row>
          <xdr:rowOff>19050</xdr:rowOff>
        </xdr:from>
        <xdr:to>
          <xdr:col>0</xdr:col>
          <xdr:colOff>247650</xdr:colOff>
          <xdr:row>40</xdr:row>
          <xdr:rowOff>228600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42</xdr:row>
          <xdr:rowOff>19050</xdr:rowOff>
        </xdr:from>
        <xdr:to>
          <xdr:col>0</xdr:col>
          <xdr:colOff>247650</xdr:colOff>
          <xdr:row>42</xdr:row>
          <xdr:rowOff>228600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43</xdr:row>
          <xdr:rowOff>19050</xdr:rowOff>
        </xdr:from>
        <xdr:to>
          <xdr:col>0</xdr:col>
          <xdr:colOff>247650</xdr:colOff>
          <xdr:row>43</xdr:row>
          <xdr:rowOff>228600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39</xdr:row>
          <xdr:rowOff>19050</xdr:rowOff>
        </xdr:from>
        <xdr:to>
          <xdr:col>0</xdr:col>
          <xdr:colOff>247650</xdr:colOff>
          <xdr:row>39</xdr:row>
          <xdr:rowOff>228600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40</xdr:row>
          <xdr:rowOff>19050</xdr:rowOff>
        </xdr:from>
        <xdr:to>
          <xdr:col>0</xdr:col>
          <xdr:colOff>247650</xdr:colOff>
          <xdr:row>40</xdr:row>
          <xdr:rowOff>228600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42</xdr:row>
          <xdr:rowOff>19050</xdr:rowOff>
        </xdr:from>
        <xdr:to>
          <xdr:col>0</xdr:col>
          <xdr:colOff>247650</xdr:colOff>
          <xdr:row>42</xdr:row>
          <xdr:rowOff>228600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43</xdr:row>
          <xdr:rowOff>19050</xdr:rowOff>
        </xdr:from>
        <xdr:to>
          <xdr:col>0</xdr:col>
          <xdr:colOff>247650</xdr:colOff>
          <xdr:row>43</xdr:row>
          <xdr:rowOff>228600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3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7" Type="http://schemas.openxmlformats.org/officeDocument/2006/relationships/comments" Target="../comments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license@telecom.co.th" TargetMode="Externa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Q48"/>
  <sheetViews>
    <sheetView showGridLines="0" tabSelected="1" view="pageBreakPreview" zoomScaleNormal="100" zoomScaleSheetLayoutView="100" workbookViewId="0">
      <selection activeCell="F10" sqref="F10"/>
    </sheetView>
  </sheetViews>
  <sheetFormatPr defaultColWidth="9" defaultRowHeight="20.25" x14ac:dyDescent="0.4"/>
  <cols>
    <col min="1" max="1" width="4.625" style="1" customWidth="1"/>
    <col min="2" max="2" width="50.75" style="1" customWidth="1"/>
    <col min="3" max="3" width="6.625" style="1" customWidth="1"/>
    <col min="4" max="4" width="7.625" style="1" customWidth="1"/>
    <col min="5" max="5" width="20.625" style="1" customWidth="1"/>
    <col min="6" max="6" width="5.625" style="1" customWidth="1"/>
    <col min="7" max="7" width="25.625" style="1" customWidth="1"/>
    <col min="8" max="10" width="20.625" style="1" customWidth="1"/>
    <col min="11" max="16384" width="9" style="1"/>
  </cols>
  <sheetData>
    <row r="1" spans="1:17" ht="18.75" customHeight="1" x14ac:dyDescent="0.4">
      <c r="A1" s="182"/>
      <c r="B1" s="182"/>
      <c r="C1" s="182"/>
      <c r="D1" s="182"/>
      <c r="E1" s="182"/>
      <c r="F1" s="182"/>
      <c r="G1" s="182"/>
      <c r="H1" s="182"/>
      <c r="I1" s="182"/>
      <c r="J1" s="182"/>
    </row>
    <row r="2" spans="1:17" ht="30" customHeight="1" x14ac:dyDescent="0.4">
      <c r="A2" s="183" t="s">
        <v>96</v>
      </c>
      <c r="B2" s="184"/>
      <c r="C2" s="184"/>
      <c r="D2" s="184"/>
      <c r="E2" s="184"/>
      <c r="F2" s="184"/>
      <c r="G2" s="184"/>
      <c r="H2" s="184"/>
      <c r="I2" s="184"/>
      <c r="J2" s="184"/>
      <c r="K2" s="49"/>
      <c r="L2" s="49"/>
      <c r="M2" s="49"/>
      <c r="N2" s="49"/>
      <c r="O2" s="49"/>
      <c r="P2" s="49"/>
      <c r="Q2" s="49"/>
    </row>
    <row r="3" spans="1:17" ht="9.9499999999999993" customHeight="1" thickBot="1" x14ac:dyDescent="0.45">
      <c r="A3" s="2"/>
      <c r="B3" s="2"/>
      <c r="C3" s="2"/>
      <c r="D3" s="2"/>
      <c r="E3" s="2"/>
    </row>
    <row r="4" spans="1:17" s="3" customFormat="1" ht="18.75" customHeight="1" thickTop="1" thickBot="1" x14ac:dyDescent="0.45">
      <c r="A4" s="185" t="s">
        <v>0</v>
      </c>
      <c r="B4" s="186"/>
      <c r="C4" s="186"/>
      <c r="D4" s="186"/>
      <c r="E4" s="190"/>
      <c r="F4" s="191"/>
      <c r="G4" s="191"/>
      <c r="H4" s="191"/>
      <c r="I4" s="191"/>
      <c r="J4" s="192"/>
    </row>
    <row r="5" spans="1:17" s="3" customFormat="1" thickTop="1" thickBot="1" x14ac:dyDescent="0.45">
      <c r="A5" s="185" t="s">
        <v>1</v>
      </c>
      <c r="B5" s="186"/>
      <c r="C5" s="186"/>
      <c r="D5" s="186"/>
      <c r="E5" s="193" t="s">
        <v>115</v>
      </c>
      <c r="F5" s="194"/>
      <c r="G5" s="195"/>
      <c r="H5" s="46" t="s">
        <v>55</v>
      </c>
      <c r="I5" s="79"/>
      <c r="J5" s="45" t="s">
        <v>54</v>
      </c>
    </row>
    <row r="6" spans="1:17" s="3" customFormat="1" ht="18.75" hidden="1" x14ac:dyDescent="0.4">
      <c r="A6" s="189" t="s">
        <v>2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7" s="3" customFormat="1" ht="18.75" hidden="1" x14ac:dyDescent="0.4">
      <c r="A7" s="189" t="s">
        <v>3</v>
      </c>
      <c r="B7" s="189"/>
      <c r="C7" s="189"/>
      <c r="D7" s="189"/>
      <c r="E7" s="189"/>
      <c r="F7" s="189"/>
      <c r="G7" s="189"/>
      <c r="H7" s="189"/>
      <c r="I7" s="189"/>
      <c r="J7" s="189"/>
    </row>
    <row r="8" spans="1:17" s="3" customFormat="1" ht="18.75" hidden="1" x14ac:dyDescent="0.4">
      <c r="A8" s="189" t="s">
        <v>4</v>
      </c>
      <c r="B8" s="189"/>
      <c r="C8" s="189"/>
      <c r="D8" s="189"/>
      <c r="E8" s="189"/>
      <c r="F8" s="189"/>
      <c r="G8" s="189"/>
      <c r="H8" s="189"/>
      <c r="I8" s="189"/>
      <c r="J8" s="189"/>
    </row>
    <row r="9" spans="1:17" s="3" customFormat="1" ht="18.75" customHeight="1" thickTop="1" x14ac:dyDescent="0.4">
      <c r="A9" s="4" t="s">
        <v>5</v>
      </c>
      <c r="B9" s="4"/>
      <c r="C9" s="4"/>
      <c r="D9" s="4"/>
    </row>
    <row r="10" spans="1:17" s="3" customFormat="1" ht="18.75" customHeight="1" x14ac:dyDescent="0.4">
      <c r="A10" s="107" t="s">
        <v>6</v>
      </c>
      <c r="B10" s="108"/>
      <c r="C10" s="108"/>
      <c r="D10" s="108"/>
      <c r="E10" s="109"/>
      <c r="G10" s="107" t="s">
        <v>33</v>
      </c>
      <c r="H10" s="108"/>
      <c r="I10" s="108"/>
      <c r="J10" s="109"/>
    </row>
    <row r="11" spans="1:17" s="3" customFormat="1" ht="18.75" customHeight="1" thickBot="1" x14ac:dyDescent="0.45">
      <c r="A11" s="170" t="s">
        <v>7</v>
      </c>
      <c r="B11" s="171"/>
      <c r="C11" s="171"/>
      <c r="D11" s="172"/>
      <c r="E11" s="17" t="s">
        <v>8</v>
      </c>
      <c r="G11" s="17" t="s">
        <v>9</v>
      </c>
      <c r="H11" s="187" t="s">
        <v>10</v>
      </c>
      <c r="I11" s="188"/>
      <c r="J11" s="17" t="s">
        <v>8</v>
      </c>
    </row>
    <row r="12" spans="1:17" s="3" customFormat="1" ht="18.75" customHeight="1" thickTop="1" thickBot="1" x14ac:dyDescent="0.45">
      <c r="A12" s="110" t="s">
        <v>11</v>
      </c>
      <c r="B12" s="111"/>
      <c r="C12" s="111"/>
      <c r="D12" s="111"/>
      <c r="E12" s="43"/>
      <c r="G12" s="112" t="s">
        <v>12</v>
      </c>
      <c r="H12" s="178"/>
      <c r="I12" s="179"/>
      <c r="J12" s="113"/>
    </row>
    <row r="13" spans="1:17" s="3" customFormat="1" ht="18.75" customHeight="1" thickTop="1" x14ac:dyDescent="0.4">
      <c r="A13" s="122" t="s">
        <v>13</v>
      </c>
      <c r="B13" s="123"/>
      <c r="C13" s="123"/>
      <c r="D13" s="124"/>
      <c r="E13" s="42">
        <f>+ROUND(IF(E12&lt;=100000000, E12*0.00125,IF(E12&lt;=500000000, (125000+((E12-100000000)*0.0025)), IF( E12&lt;=1000000000, (1125000+((E12-500000000)*0.005)), IF( E12&lt;=10000000000, (3625000+((E12-1000000000)*0.0075)), IF( E12&lt;=25000000000, (71125000+((E12-10000000000)*0.01)), IF( E12&lt;=50000000000, (221125000+((E12-25000000000)*0.0125)),IF(E12&gt;50000000000,(533625000+((E12-50000000000)*0.015))))))))),2)</f>
        <v>0</v>
      </c>
      <c r="G13" s="104"/>
      <c r="H13" s="120"/>
      <c r="I13" s="121"/>
      <c r="J13" s="106"/>
    </row>
    <row r="14" spans="1:17" s="3" customFormat="1" ht="18.75" customHeight="1" x14ac:dyDescent="0.4">
      <c r="A14" s="125" t="s">
        <v>14</v>
      </c>
      <c r="B14" s="126"/>
      <c r="C14" s="126"/>
      <c r="D14" s="127"/>
      <c r="E14" s="7">
        <f>+ROUND(E13*7%,2)</f>
        <v>0</v>
      </c>
      <c r="G14" s="128" t="s">
        <v>12</v>
      </c>
      <c r="H14" s="166"/>
      <c r="I14" s="167"/>
      <c r="J14" s="130"/>
    </row>
    <row r="15" spans="1:17" s="3" customFormat="1" ht="18.75" customHeight="1" thickBot="1" x14ac:dyDescent="0.45">
      <c r="A15" s="132" t="s">
        <v>15</v>
      </c>
      <c r="B15" s="133"/>
      <c r="C15" s="134"/>
      <c r="D15" s="135"/>
      <c r="E15" s="8">
        <f>+E13+E14</f>
        <v>0</v>
      </c>
      <c r="G15" s="129"/>
      <c r="H15" s="180"/>
      <c r="I15" s="181"/>
      <c r="J15" s="131"/>
    </row>
    <row r="16" spans="1:17" s="3" customFormat="1" ht="18.75" customHeight="1" thickTop="1" thickBot="1" x14ac:dyDescent="0.45">
      <c r="A16" s="114" t="s">
        <v>27</v>
      </c>
      <c r="B16" s="115"/>
      <c r="C16" s="50"/>
      <c r="D16" s="39" t="s">
        <v>16</v>
      </c>
      <c r="E16" s="33">
        <f>IFERROR((ROUND(E13*1.5%,2)*C16),0)</f>
        <v>0</v>
      </c>
      <c r="G16" s="103" t="s">
        <v>12</v>
      </c>
      <c r="H16" s="118"/>
      <c r="I16" s="119"/>
      <c r="J16" s="105"/>
    </row>
    <row r="17" spans="1:10" s="3" customFormat="1" ht="18.75" customHeight="1" thickTop="1" x14ac:dyDescent="0.4">
      <c r="A17" s="114" t="s">
        <v>17</v>
      </c>
      <c r="B17" s="115"/>
      <c r="C17" s="116"/>
      <c r="D17" s="117"/>
      <c r="E17" s="33">
        <f>+E15+E16</f>
        <v>0</v>
      </c>
      <c r="G17" s="104"/>
      <c r="H17" s="120"/>
      <c r="I17" s="121"/>
      <c r="J17" s="106"/>
    </row>
    <row r="18" spans="1:10" s="3" customFormat="1" ht="18.75" customHeight="1" x14ac:dyDescent="0.4">
      <c r="A18" s="9"/>
      <c r="B18" s="9"/>
      <c r="C18" s="9"/>
      <c r="D18" s="9"/>
      <c r="E18" s="10"/>
      <c r="G18" s="103" t="s">
        <v>12</v>
      </c>
      <c r="H18" s="118"/>
      <c r="I18" s="119"/>
      <c r="J18" s="105"/>
    </row>
    <row r="19" spans="1:10" s="3" customFormat="1" ht="18.75" customHeight="1" x14ac:dyDescent="0.4">
      <c r="A19" s="107" t="s">
        <v>19</v>
      </c>
      <c r="B19" s="108"/>
      <c r="C19" s="108"/>
      <c r="D19" s="108"/>
      <c r="E19" s="109"/>
      <c r="G19" s="104"/>
      <c r="H19" s="120"/>
      <c r="I19" s="121"/>
      <c r="J19" s="106"/>
    </row>
    <row r="20" spans="1:10" s="3" customFormat="1" ht="18.75" customHeight="1" thickBot="1" x14ac:dyDescent="0.45">
      <c r="A20" s="170" t="s">
        <v>7</v>
      </c>
      <c r="B20" s="171"/>
      <c r="C20" s="171"/>
      <c r="D20" s="172"/>
      <c r="E20" s="17" t="s">
        <v>8</v>
      </c>
      <c r="G20" s="128" t="s">
        <v>12</v>
      </c>
      <c r="H20" s="166"/>
      <c r="I20" s="167"/>
      <c r="J20" s="130"/>
    </row>
    <row r="21" spans="1:10" s="3" customFormat="1" ht="18.75" customHeight="1" thickTop="1" thickBot="1" x14ac:dyDescent="0.45">
      <c r="A21" s="110" t="s">
        <v>20</v>
      </c>
      <c r="B21" s="111"/>
      <c r="C21" s="111"/>
      <c r="D21" s="111"/>
      <c r="E21" s="43">
        <v>0</v>
      </c>
      <c r="G21" s="129"/>
      <c r="H21" s="180"/>
      <c r="I21" s="181"/>
      <c r="J21" s="131"/>
    </row>
    <row r="22" spans="1:10" s="3" customFormat="1" ht="18.75" customHeight="1" thickTop="1" thickBot="1" x14ac:dyDescent="0.45">
      <c r="A22" s="173" t="s">
        <v>21</v>
      </c>
      <c r="B22" s="174"/>
      <c r="C22" s="174"/>
      <c r="D22" s="174"/>
      <c r="E22" s="43"/>
      <c r="G22" s="103" t="s">
        <v>12</v>
      </c>
      <c r="H22" s="118"/>
      <c r="I22" s="119"/>
      <c r="J22" s="105"/>
    </row>
    <row r="23" spans="1:10" s="3" customFormat="1" ht="18.75" customHeight="1" thickTop="1" x14ac:dyDescent="0.4">
      <c r="A23" s="175" t="s">
        <v>22</v>
      </c>
      <c r="B23" s="176"/>
      <c r="C23" s="176"/>
      <c r="D23" s="177"/>
      <c r="E23" s="64">
        <f>+E21+E22</f>
        <v>0</v>
      </c>
      <c r="G23" s="104"/>
      <c r="H23" s="120"/>
      <c r="I23" s="121"/>
      <c r="J23" s="106"/>
    </row>
    <row r="24" spans="1:10" s="3" customFormat="1" ht="18.75" customHeight="1" x14ac:dyDescent="0.4">
      <c r="A24" s="110" t="s">
        <v>13</v>
      </c>
      <c r="B24" s="111"/>
      <c r="C24" s="111"/>
      <c r="D24" s="152"/>
      <c r="E24" s="6">
        <f>+ROUND(IF(E23&lt;=100000000,E23* 0.00125,IF(E23&lt;=500000000, (125000+((E23-100000000)*0.0025)), IF(E23&lt;= 1000000000, (1125000+((E23-500000000)*0.005)), IF(E23&lt;= 10000000000, (3625000+((E23-1000000000)*0.0075)), IF(E23&lt;= 25000000000, (71125000+((E23-10000000000)*0.01)), IF(E23&lt;= 50000000000, (221125000+((E23-25000000000)*0.0125)),IF(E23&gt;50000000000,(533625000+((E23-50000000000)*0.015))))))))),2)</f>
        <v>0</v>
      </c>
      <c r="G24" s="128" t="s">
        <v>12</v>
      </c>
      <c r="H24" s="166"/>
      <c r="I24" s="167"/>
      <c r="J24" s="130"/>
    </row>
    <row r="25" spans="1:10" s="3" customFormat="1" ht="18.75" customHeight="1" x14ac:dyDescent="0.4">
      <c r="A25" s="125" t="s">
        <v>14</v>
      </c>
      <c r="B25" s="126"/>
      <c r="C25" s="126"/>
      <c r="D25" s="127"/>
      <c r="E25" s="7">
        <f>+ROUND(E24*7%,2)</f>
        <v>0</v>
      </c>
      <c r="G25" s="129"/>
      <c r="H25" s="180"/>
      <c r="I25" s="181"/>
      <c r="J25" s="131"/>
    </row>
    <row r="26" spans="1:10" s="3" customFormat="1" ht="18.75" customHeight="1" thickBot="1" x14ac:dyDescent="0.45">
      <c r="A26" s="132" t="s">
        <v>15</v>
      </c>
      <c r="B26" s="133"/>
      <c r="C26" s="134"/>
      <c r="D26" s="135"/>
      <c r="E26" s="8">
        <f>+E24+E25</f>
        <v>0</v>
      </c>
      <c r="G26" s="103" t="s">
        <v>12</v>
      </c>
      <c r="H26" s="118"/>
      <c r="I26" s="119"/>
      <c r="J26" s="105"/>
    </row>
    <row r="27" spans="1:10" s="3" customFormat="1" ht="18.75" customHeight="1" thickTop="1" thickBot="1" x14ac:dyDescent="0.45">
      <c r="A27" s="114" t="s">
        <v>27</v>
      </c>
      <c r="B27" s="115"/>
      <c r="C27" s="50"/>
      <c r="D27" s="39" t="s">
        <v>16</v>
      </c>
      <c r="E27" s="33">
        <f>IFERROR((ROUND(E24*1.5%,2)*C27),0)</f>
        <v>0</v>
      </c>
      <c r="G27" s="104"/>
      <c r="H27" s="120"/>
      <c r="I27" s="121"/>
      <c r="J27" s="106"/>
    </row>
    <row r="28" spans="1:10" s="3" customFormat="1" ht="18.75" customHeight="1" thickTop="1" x14ac:dyDescent="0.4">
      <c r="A28" s="114" t="s">
        <v>17</v>
      </c>
      <c r="B28" s="115"/>
      <c r="C28" s="116"/>
      <c r="D28" s="117"/>
      <c r="E28" s="33">
        <f>+E26+E27</f>
        <v>0</v>
      </c>
      <c r="G28" s="103" t="s">
        <v>12</v>
      </c>
      <c r="H28" s="118"/>
      <c r="I28" s="119"/>
      <c r="J28" s="105"/>
    </row>
    <row r="29" spans="1:10" s="3" customFormat="1" ht="18.75" customHeight="1" x14ac:dyDescent="0.4">
      <c r="G29" s="104"/>
      <c r="H29" s="120"/>
      <c r="I29" s="121"/>
      <c r="J29" s="106"/>
    </row>
    <row r="30" spans="1:10" s="3" customFormat="1" ht="18.75" customHeight="1" x14ac:dyDescent="0.4">
      <c r="A30" s="107" t="s">
        <v>24</v>
      </c>
      <c r="B30" s="108"/>
      <c r="C30" s="108"/>
      <c r="D30" s="108"/>
      <c r="E30" s="109"/>
      <c r="G30" s="128" t="s">
        <v>12</v>
      </c>
      <c r="H30" s="166"/>
      <c r="I30" s="167"/>
      <c r="J30" s="130"/>
    </row>
    <row r="31" spans="1:10" s="3" customFormat="1" ht="18.75" customHeight="1" thickBot="1" x14ac:dyDescent="0.45">
      <c r="A31" s="170" t="s">
        <v>7</v>
      </c>
      <c r="B31" s="171"/>
      <c r="C31" s="171"/>
      <c r="D31" s="172"/>
      <c r="E31" s="17" t="s">
        <v>8</v>
      </c>
      <c r="G31" s="164"/>
      <c r="H31" s="168"/>
      <c r="I31" s="169"/>
      <c r="J31" s="165"/>
    </row>
    <row r="32" spans="1:10" s="3" customFormat="1" ht="18.75" customHeight="1" thickTop="1" thickBot="1" x14ac:dyDescent="0.45">
      <c r="A32" s="110" t="s">
        <v>25</v>
      </c>
      <c r="B32" s="111"/>
      <c r="C32" s="111"/>
      <c r="D32" s="111"/>
      <c r="E32" s="43"/>
      <c r="G32" s="161" t="s">
        <v>18</v>
      </c>
      <c r="H32" s="162"/>
      <c r="I32" s="163"/>
      <c r="J32" s="44">
        <f>+J12+J14+J16+J18+J20+J22+J24+J26+J28+J30</f>
        <v>0</v>
      </c>
    </row>
    <row r="33" spans="1:10" s="3" customFormat="1" ht="18.75" customHeight="1" thickTop="1" x14ac:dyDescent="0.4">
      <c r="A33" s="110" t="s">
        <v>13</v>
      </c>
      <c r="B33" s="111"/>
      <c r="C33" s="111"/>
      <c r="D33" s="152"/>
      <c r="E33" s="42">
        <f>+ROUND(IF(E32&lt;=100000000, E32*0.00125,IF(E32&lt;=500000000, (125000+((E32-100000000)*0.0025)), IF(E32&lt;=1000000000, (1125000+((E32-500000000)*0.005)), IF(E32&lt;=10000000000, (3625000+((E32-1000000000)*0.0075)), IF(E32&lt;=25000000000, (71125000+((E32-10000000000)*0.01)), IF(E32&lt;=50000000000, (221125000+((E32-25000000000)*0.0125)),IF(E32&gt;50000000000,(533625000+((E32-50000000000)*0.015))))))))),2)</f>
        <v>0</v>
      </c>
      <c r="G33" s="11"/>
      <c r="H33" s="11"/>
      <c r="I33" s="11"/>
      <c r="J33" s="11"/>
    </row>
    <row r="34" spans="1:10" s="3" customFormat="1" ht="18.75" customHeight="1" x14ac:dyDescent="0.4">
      <c r="A34" s="125" t="s">
        <v>14</v>
      </c>
      <c r="B34" s="126"/>
      <c r="C34" s="126"/>
      <c r="D34" s="127"/>
      <c r="E34" s="7">
        <f>+ROUND(E33*7%,2)</f>
        <v>0</v>
      </c>
      <c r="G34" s="114" t="s">
        <v>28</v>
      </c>
      <c r="H34" s="115"/>
      <c r="I34" s="117"/>
      <c r="J34" s="34">
        <f>$E$12+$E$23+$E$32</f>
        <v>0</v>
      </c>
    </row>
    <row r="35" spans="1:10" s="3" customFormat="1" ht="18.75" customHeight="1" thickBot="1" x14ac:dyDescent="0.45">
      <c r="A35" s="132" t="s">
        <v>15</v>
      </c>
      <c r="B35" s="133"/>
      <c r="C35" s="134"/>
      <c r="D35" s="135"/>
      <c r="E35" s="8">
        <f>+E33+E34</f>
        <v>0</v>
      </c>
      <c r="G35" s="156" t="s">
        <v>35</v>
      </c>
      <c r="H35" s="157"/>
      <c r="I35" s="158"/>
      <c r="J35" s="35">
        <f>$J$32+$J$34</f>
        <v>0</v>
      </c>
    </row>
    <row r="36" spans="1:10" s="3" customFormat="1" ht="18.75" customHeight="1" thickTop="1" thickBot="1" x14ac:dyDescent="0.45">
      <c r="A36" s="114" t="s">
        <v>27</v>
      </c>
      <c r="B36" s="115"/>
      <c r="C36" s="50"/>
      <c r="D36" s="39" t="s">
        <v>16</v>
      </c>
      <c r="E36" s="33">
        <f>IFERROR((ROUND(E33*1.5%,2)*C36),0)</f>
        <v>0</v>
      </c>
      <c r="G36" s="159" t="s">
        <v>34</v>
      </c>
      <c r="H36" s="116"/>
      <c r="I36" s="160"/>
      <c r="J36" s="36"/>
    </row>
    <row r="37" spans="1:10" s="3" customFormat="1" ht="18.75" customHeight="1" thickTop="1" x14ac:dyDescent="0.4">
      <c r="A37" s="114" t="s">
        <v>17</v>
      </c>
      <c r="B37" s="115"/>
      <c r="C37" s="116"/>
      <c r="D37" s="117"/>
      <c r="E37" s="33">
        <f>+E35+E36</f>
        <v>0</v>
      </c>
      <c r="G37" s="12"/>
      <c r="H37" s="12"/>
      <c r="I37" s="12"/>
      <c r="J37" s="13"/>
    </row>
    <row r="38" spans="1:10" s="3" customFormat="1" ht="18.75" customHeight="1" thickBot="1" x14ac:dyDescent="0.45">
      <c r="G38" s="153" t="s">
        <v>23</v>
      </c>
      <c r="H38" s="154"/>
      <c r="I38" s="154"/>
      <c r="J38" s="155"/>
    </row>
    <row r="39" spans="1:10" s="3" customFormat="1" ht="18.75" customHeight="1" thickTop="1" thickBot="1" x14ac:dyDescent="0.45">
      <c r="A39" s="137" t="s">
        <v>70</v>
      </c>
      <c r="B39" s="108"/>
      <c r="C39" s="138"/>
      <c r="D39" s="108"/>
      <c r="E39" s="139"/>
      <c r="G39" s="143"/>
      <c r="H39" s="144"/>
      <c r="I39" s="144"/>
      <c r="J39" s="145"/>
    </row>
    <row r="40" spans="1:10" s="3" customFormat="1" ht="18.75" customHeight="1" thickTop="1" thickBot="1" x14ac:dyDescent="0.45">
      <c r="A40" s="51"/>
      <c r="B40" s="38" t="s">
        <v>38</v>
      </c>
      <c r="C40" s="80"/>
      <c r="D40" s="16" t="s">
        <v>29</v>
      </c>
      <c r="E40" s="80"/>
      <c r="G40" s="146"/>
      <c r="H40" s="147"/>
      <c r="I40" s="147"/>
      <c r="J40" s="148"/>
    </row>
    <row r="41" spans="1:10" s="3" customFormat="1" ht="18.75" customHeight="1" thickTop="1" thickBot="1" x14ac:dyDescent="0.45">
      <c r="A41" s="52"/>
      <c r="B41" s="40" t="s">
        <v>71</v>
      </c>
      <c r="C41" s="14"/>
      <c r="D41" s="18"/>
      <c r="E41" s="15"/>
      <c r="G41" s="149"/>
      <c r="H41" s="150"/>
      <c r="I41" s="150"/>
      <c r="J41" s="151"/>
    </row>
    <row r="42" spans="1:10" s="3" customFormat="1" ht="18.75" customHeight="1" thickTop="1" x14ac:dyDescent="0.4">
      <c r="A42" s="1"/>
      <c r="B42" s="1"/>
      <c r="C42" s="1"/>
      <c r="D42" s="1"/>
      <c r="E42" s="1"/>
      <c r="G42" s="140"/>
      <c r="H42" s="140"/>
      <c r="I42" s="140"/>
      <c r="J42" s="140"/>
    </row>
    <row r="43" spans="1:10" s="3" customFormat="1" ht="18.75" customHeight="1" x14ac:dyDescent="0.4">
      <c r="A43" s="1"/>
      <c r="B43" s="1"/>
      <c r="C43" s="1"/>
      <c r="D43" s="1"/>
      <c r="E43" s="1"/>
      <c r="G43" s="140" t="s">
        <v>36</v>
      </c>
      <c r="H43" s="140"/>
      <c r="I43" s="140"/>
      <c r="J43" s="140"/>
    </row>
    <row r="44" spans="1:10" s="3" customFormat="1" ht="18.75" customHeight="1" x14ac:dyDescent="0.4">
      <c r="A44" s="1"/>
      <c r="B44" s="1"/>
      <c r="C44" s="1"/>
      <c r="D44" s="1"/>
      <c r="E44" s="1"/>
      <c r="G44" s="140" t="s">
        <v>37</v>
      </c>
      <c r="H44" s="140"/>
      <c r="I44" s="140"/>
      <c r="J44" s="140"/>
    </row>
    <row r="45" spans="1:10" x14ac:dyDescent="0.4">
      <c r="G45" s="141"/>
      <c r="H45" s="141"/>
      <c r="I45" s="141"/>
      <c r="J45" s="141"/>
    </row>
    <row r="46" spans="1:10" x14ac:dyDescent="0.4">
      <c r="G46" s="141"/>
      <c r="H46" s="141"/>
      <c r="I46" s="141"/>
      <c r="J46" s="141"/>
    </row>
    <row r="47" spans="1:10" x14ac:dyDescent="0.4">
      <c r="G47" s="142"/>
      <c r="H47" s="142"/>
      <c r="I47" s="142"/>
      <c r="J47" s="142"/>
    </row>
    <row r="48" spans="1:10" x14ac:dyDescent="0.4">
      <c r="G48" s="136"/>
      <c r="H48" s="136"/>
      <c r="I48" s="136"/>
      <c r="J48" s="136"/>
    </row>
  </sheetData>
  <sheetProtection algorithmName="SHA-512" hashValue="AKTjEAuqE9QKT2cIWwoujlkE1ZCkf0UQQ8QzlULhpnHWd39tY/JTEvfoll8o9pvhQmXpgMC1N/h6zEqOH0h4Ew==" saltValue="lRZgTkK4LYkHHnxQyGUOVg==" spinCount="100000" sheet="1" objects="1" scenarios="1"/>
  <mergeCells count="81">
    <mergeCell ref="H18:I19"/>
    <mergeCell ref="H20:I21"/>
    <mergeCell ref="H22:I23"/>
    <mergeCell ref="H24:I25"/>
    <mergeCell ref="H26:I27"/>
    <mergeCell ref="H12:I13"/>
    <mergeCell ref="H14:I15"/>
    <mergeCell ref="A11:D11"/>
    <mergeCell ref="A1:J1"/>
    <mergeCell ref="A2:J2"/>
    <mergeCell ref="A4:D4"/>
    <mergeCell ref="A5:D5"/>
    <mergeCell ref="H11:I11"/>
    <mergeCell ref="A6:J6"/>
    <mergeCell ref="A7:J7"/>
    <mergeCell ref="A8:J8"/>
    <mergeCell ref="A10:E10"/>
    <mergeCell ref="G10:J10"/>
    <mergeCell ref="E4:J4"/>
    <mergeCell ref="E5:G5"/>
    <mergeCell ref="A22:D22"/>
    <mergeCell ref="G22:G23"/>
    <mergeCell ref="J22:J23"/>
    <mergeCell ref="A23:D23"/>
    <mergeCell ref="A20:D20"/>
    <mergeCell ref="G20:G21"/>
    <mergeCell ref="J20:J21"/>
    <mergeCell ref="A21:D21"/>
    <mergeCell ref="G30:G31"/>
    <mergeCell ref="J30:J31"/>
    <mergeCell ref="A27:B27"/>
    <mergeCell ref="H28:I29"/>
    <mergeCell ref="H30:I31"/>
    <mergeCell ref="A30:E30"/>
    <mergeCell ref="A31:D31"/>
    <mergeCell ref="A24:D24"/>
    <mergeCell ref="G24:G25"/>
    <mergeCell ref="J24:J25"/>
    <mergeCell ref="A25:D25"/>
    <mergeCell ref="A28:D28"/>
    <mergeCell ref="A26:D26"/>
    <mergeCell ref="G28:G29"/>
    <mergeCell ref="J28:J29"/>
    <mergeCell ref="G26:G27"/>
    <mergeCell ref="J26:J27"/>
    <mergeCell ref="A32:D32"/>
    <mergeCell ref="A33:D33"/>
    <mergeCell ref="A34:D34"/>
    <mergeCell ref="G38:J38"/>
    <mergeCell ref="A35:D35"/>
    <mergeCell ref="A36:B36"/>
    <mergeCell ref="G35:I35"/>
    <mergeCell ref="G36:I36"/>
    <mergeCell ref="G34:I34"/>
    <mergeCell ref="G32:I32"/>
    <mergeCell ref="G48:J48"/>
    <mergeCell ref="A37:D37"/>
    <mergeCell ref="A39:E39"/>
    <mergeCell ref="G42:J42"/>
    <mergeCell ref="G43:J43"/>
    <mergeCell ref="G44:J44"/>
    <mergeCell ref="G45:J45"/>
    <mergeCell ref="G46:J46"/>
    <mergeCell ref="G47:J47"/>
    <mergeCell ref="G39:J41"/>
    <mergeCell ref="G18:G19"/>
    <mergeCell ref="J18:J19"/>
    <mergeCell ref="A19:E19"/>
    <mergeCell ref="A12:D12"/>
    <mergeCell ref="G12:G13"/>
    <mergeCell ref="J12:J13"/>
    <mergeCell ref="A16:B16"/>
    <mergeCell ref="G16:G17"/>
    <mergeCell ref="J16:J17"/>
    <mergeCell ref="A17:D17"/>
    <mergeCell ref="H16:I17"/>
    <mergeCell ref="A13:D13"/>
    <mergeCell ref="A14:D14"/>
    <mergeCell ref="G14:G15"/>
    <mergeCell ref="J14:J15"/>
    <mergeCell ref="A15:D15"/>
  </mergeCells>
  <printOptions horizontalCentered="1"/>
  <pageMargins left="0.27559055118110237" right="0.27559055118110237" top="0.11811023622047245" bottom="0.11811023622047245" header="0.31496062992125984" footer="0.11811023622047245"/>
  <pageSetup paperSize="9" scale="72" orientation="landscape" r:id="rId1"/>
  <headerFooter>
    <oddFooter>&amp;L&amp;"BrowalliaUPC,Regular"&amp;13&amp;K000000TC4_V.1_240221&amp;R&amp;"BrowalliaUPC,Regular"&amp;13หน้า 1 จาก 2</oddFooter>
  </headerFooter>
  <ignoredErrors>
    <ignoredError sqref="E36 E27 E16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43" r:id="rId4" name="Check Box 27">
              <controlPr defaultSize="0" autoFill="0" autoLine="0" autoPict="0">
                <anchor moveWithCells="1">
                  <from>
                    <xdr:col>0</xdr:col>
                    <xdr:colOff>57150</xdr:colOff>
                    <xdr:row>39</xdr:row>
                    <xdr:rowOff>19050</xdr:rowOff>
                  </from>
                  <to>
                    <xdr:col>0</xdr:col>
                    <xdr:colOff>247650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5" name="Check Box 30">
              <controlPr defaultSize="0" autoFill="0" autoLine="0" autoPict="0">
                <anchor moveWithCells="1">
                  <from>
                    <xdr:col>0</xdr:col>
                    <xdr:colOff>57150</xdr:colOff>
                    <xdr:row>40</xdr:row>
                    <xdr:rowOff>19050</xdr:rowOff>
                  </from>
                  <to>
                    <xdr:col>0</xdr:col>
                    <xdr:colOff>247650</xdr:colOff>
                    <xdr:row>40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T48"/>
  <sheetViews>
    <sheetView showGridLines="0" view="pageBreakPreview" zoomScaleNormal="100" zoomScaleSheetLayoutView="100" workbookViewId="0">
      <selection activeCell="I48" sqref="I48"/>
    </sheetView>
  </sheetViews>
  <sheetFormatPr defaultColWidth="9" defaultRowHeight="20.25" x14ac:dyDescent="0.4"/>
  <cols>
    <col min="1" max="1" width="4.25" style="1" customWidth="1"/>
    <col min="2" max="2" width="31.25" style="1" customWidth="1"/>
    <col min="3" max="3" width="24.75" style="1" customWidth="1"/>
    <col min="4" max="4" width="6.75" style="1" customWidth="1"/>
    <col min="5" max="5" width="8.125" style="1" customWidth="1"/>
    <col min="6" max="6" width="15.75" style="1" customWidth="1"/>
    <col min="7" max="7" width="5.625" style="1" customWidth="1"/>
    <col min="8" max="8" width="3.625" style="1" customWidth="1"/>
    <col min="9" max="9" width="23.625" style="1" customWidth="1"/>
    <col min="10" max="10" width="27.625" style="1" customWidth="1"/>
    <col min="11" max="11" width="6.625" style="1" customWidth="1"/>
    <col min="12" max="12" width="8.75" style="1" customWidth="1"/>
    <col min="13" max="13" width="20.625" style="1" customWidth="1"/>
    <col min="14" max="16384" width="9" style="1"/>
  </cols>
  <sheetData>
    <row r="1" spans="1:20" ht="18.75" customHeight="1" x14ac:dyDescent="0.4">
      <c r="A1" s="262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</row>
    <row r="2" spans="1:20" ht="30" customHeight="1" x14ac:dyDescent="0.4">
      <c r="A2" s="184" t="s">
        <v>97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49"/>
      <c r="O2" s="49"/>
      <c r="P2" s="49"/>
      <c r="Q2" s="49"/>
      <c r="R2" s="49"/>
      <c r="S2" s="49"/>
      <c r="T2" s="49"/>
    </row>
    <row r="3" spans="1:20" ht="9.9499999999999993" customHeight="1" thickBot="1" x14ac:dyDescent="0.45">
      <c r="A3" s="263"/>
      <c r="B3" s="263"/>
      <c r="C3" s="263"/>
      <c r="D3" s="263"/>
      <c r="E3" s="264"/>
      <c r="F3" s="264"/>
      <c r="G3" s="264"/>
      <c r="H3" s="264"/>
      <c r="I3" s="264"/>
      <c r="J3" s="264"/>
      <c r="K3" s="264"/>
      <c r="L3" s="264"/>
      <c r="M3" s="264"/>
    </row>
    <row r="4" spans="1:20" s="3" customFormat="1" ht="18.75" customHeight="1" thickTop="1" thickBot="1" x14ac:dyDescent="0.45">
      <c r="A4" s="185" t="s">
        <v>0</v>
      </c>
      <c r="B4" s="186"/>
      <c r="C4" s="186"/>
      <c r="D4" s="186"/>
      <c r="E4" s="277">
        <f>'License Fee หน้า 1 จาก 2'!E4:J4</f>
        <v>0</v>
      </c>
      <c r="F4" s="278"/>
      <c r="G4" s="278"/>
      <c r="H4" s="278"/>
      <c r="I4" s="278"/>
      <c r="J4" s="279"/>
      <c r="K4" s="279"/>
      <c r="L4" s="279"/>
      <c r="M4" s="280"/>
    </row>
    <row r="5" spans="1:20" s="3" customFormat="1" thickTop="1" thickBot="1" x14ac:dyDescent="0.45">
      <c r="A5" s="185" t="s">
        <v>1</v>
      </c>
      <c r="B5" s="186"/>
      <c r="C5" s="186"/>
      <c r="D5" s="186"/>
      <c r="E5" s="259" t="str">
        <f>'License Fee หน้า 1 จาก 2'!E5:G5</f>
        <v>1 เมษายน 2566 – 31 มีนาคม 2567</v>
      </c>
      <c r="F5" s="260"/>
      <c r="G5" s="260"/>
      <c r="H5" s="260"/>
      <c r="I5" s="261"/>
      <c r="J5" s="46" t="s">
        <v>55</v>
      </c>
      <c r="K5" s="265">
        <f>'License Fee หน้า 1 จาก 2'!I5</f>
        <v>0</v>
      </c>
      <c r="L5" s="266"/>
      <c r="M5" s="45" t="s">
        <v>54</v>
      </c>
    </row>
    <row r="6" spans="1:20" s="3" customFormat="1" ht="19.5" hidden="1" thickTop="1" x14ac:dyDescent="0.4">
      <c r="A6" s="189" t="s">
        <v>2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</row>
    <row r="7" spans="1:20" s="3" customFormat="1" ht="19.5" hidden="1" thickTop="1" x14ac:dyDescent="0.4">
      <c r="A7" s="189" t="s">
        <v>3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</row>
    <row r="8" spans="1:20" s="3" customFormat="1" ht="19.5" hidden="1" thickTop="1" x14ac:dyDescent="0.4">
      <c r="A8" s="189" t="s">
        <v>4</v>
      </c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</row>
    <row r="9" spans="1:20" s="3" customFormat="1" ht="18.75" customHeight="1" thickTop="1" x14ac:dyDescent="0.4">
      <c r="A9" s="4" t="s">
        <v>44</v>
      </c>
      <c r="B9" s="4"/>
      <c r="C9" s="4"/>
      <c r="D9" s="4"/>
      <c r="E9" s="4"/>
    </row>
    <row r="10" spans="1:20" s="3" customFormat="1" ht="18.75" customHeight="1" x14ac:dyDescent="0.4">
      <c r="A10" s="107" t="s">
        <v>72</v>
      </c>
      <c r="B10" s="108"/>
      <c r="C10" s="108"/>
      <c r="D10" s="108"/>
      <c r="E10" s="108"/>
      <c r="F10" s="109"/>
      <c r="H10" s="107" t="s">
        <v>68</v>
      </c>
      <c r="I10" s="108"/>
      <c r="J10" s="108"/>
      <c r="K10" s="108"/>
      <c r="L10" s="108"/>
      <c r="M10" s="109"/>
    </row>
    <row r="11" spans="1:20" s="3" customFormat="1" ht="18.75" customHeight="1" x14ac:dyDescent="0.4">
      <c r="A11" s="218" t="s">
        <v>39</v>
      </c>
      <c r="B11" s="219"/>
      <c r="C11" s="187" t="s">
        <v>42</v>
      </c>
      <c r="D11" s="220"/>
      <c r="E11" s="188"/>
      <c r="F11" s="17" t="s">
        <v>41</v>
      </c>
      <c r="H11" s="170" t="s">
        <v>7</v>
      </c>
      <c r="I11" s="171"/>
      <c r="J11" s="171"/>
      <c r="K11" s="171"/>
      <c r="L11" s="172"/>
      <c r="M11" s="5" t="s">
        <v>8</v>
      </c>
    </row>
    <row r="12" spans="1:20" s="3" customFormat="1" ht="18.75" customHeight="1" thickBot="1" x14ac:dyDescent="0.45">
      <c r="A12" s="272"/>
      <c r="B12" s="273"/>
      <c r="C12" s="274"/>
      <c r="D12" s="275"/>
      <c r="E12" s="276"/>
      <c r="F12" s="47" t="s">
        <v>40</v>
      </c>
      <c r="H12" s="21" t="s">
        <v>76</v>
      </c>
      <c r="I12" s="242" t="s">
        <v>56</v>
      </c>
      <c r="J12" s="242"/>
      <c r="K12" s="242"/>
      <c r="L12" s="244"/>
      <c r="M12" s="31">
        <f>'License Fee หน้า 1 จาก 2'!J34</f>
        <v>0</v>
      </c>
    </row>
    <row r="13" spans="1:20" s="3" customFormat="1" ht="18.75" customHeight="1" thickTop="1" x14ac:dyDescent="0.4">
      <c r="A13" s="256"/>
      <c r="B13" s="257"/>
      <c r="C13" s="256"/>
      <c r="D13" s="258"/>
      <c r="E13" s="257"/>
      <c r="F13" s="53"/>
      <c r="H13" s="22" t="s">
        <v>77</v>
      </c>
      <c r="I13" s="245" t="s">
        <v>31</v>
      </c>
      <c r="J13" s="243"/>
      <c r="K13" s="243"/>
      <c r="L13" s="246"/>
      <c r="M13" s="267">
        <f>IF($F$32&gt;($M$12*60%),($M$12*60%),$F$32)</f>
        <v>0</v>
      </c>
    </row>
    <row r="14" spans="1:20" s="3" customFormat="1" ht="18.75" customHeight="1" x14ac:dyDescent="0.4">
      <c r="A14" s="269"/>
      <c r="B14" s="270"/>
      <c r="C14" s="269"/>
      <c r="D14" s="271"/>
      <c r="E14" s="270"/>
      <c r="F14" s="54"/>
      <c r="H14" s="20"/>
      <c r="I14" s="249" t="s">
        <v>88</v>
      </c>
      <c r="J14" s="250"/>
      <c r="K14" s="250"/>
      <c r="L14" s="251"/>
      <c r="M14" s="268"/>
    </row>
    <row r="15" spans="1:20" s="3" customFormat="1" ht="18.75" customHeight="1" x14ac:dyDescent="0.4">
      <c r="A15" s="200"/>
      <c r="B15" s="201"/>
      <c r="C15" s="200"/>
      <c r="D15" s="202"/>
      <c r="E15" s="201"/>
      <c r="F15" s="55"/>
      <c r="H15" s="23" t="s">
        <v>78</v>
      </c>
      <c r="I15" s="241" t="s">
        <v>89</v>
      </c>
      <c r="J15" s="242"/>
      <c r="K15" s="242"/>
      <c r="L15" s="244"/>
      <c r="M15" s="32">
        <f>$M$12-$M$13</f>
        <v>0</v>
      </c>
    </row>
    <row r="16" spans="1:20" s="3" customFormat="1" ht="18.75" customHeight="1" x14ac:dyDescent="0.4">
      <c r="A16" s="200"/>
      <c r="B16" s="201"/>
      <c r="C16" s="200"/>
      <c r="D16" s="202"/>
      <c r="E16" s="201"/>
      <c r="F16" s="55"/>
      <c r="H16" s="21" t="s">
        <v>79</v>
      </c>
      <c r="I16" s="241" t="s">
        <v>30</v>
      </c>
      <c r="J16" s="242"/>
      <c r="K16" s="242"/>
      <c r="L16" s="244"/>
      <c r="M16" s="31">
        <v>40000000</v>
      </c>
    </row>
    <row r="17" spans="1:13" s="3" customFormat="1" ht="18.75" customHeight="1" x14ac:dyDescent="0.4">
      <c r="A17" s="200"/>
      <c r="B17" s="201"/>
      <c r="C17" s="200"/>
      <c r="D17" s="202"/>
      <c r="E17" s="201"/>
      <c r="F17" s="55"/>
      <c r="H17" s="24" t="s">
        <v>80</v>
      </c>
      <c r="I17" s="241" t="s">
        <v>90</v>
      </c>
      <c r="J17" s="242"/>
      <c r="K17" s="242"/>
      <c r="L17" s="244"/>
      <c r="M17" s="77" t="str">
        <f>IF(($M$15-$M$16&lt;=0),"0",($M$15-$M$16))</f>
        <v>0</v>
      </c>
    </row>
    <row r="18" spans="1:13" s="3" customFormat="1" ht="18.75" customHeight="1" x14ac:dyDescent="0.4">
      <c r="A18" s="200"/>
      <c r="B18" s="201"/>
      <c r="C18" s="252"/>
      <c r="D18" s="253"/>
      <c r="E18" s="254"/>
      <c r="F18" s="55"/>
      <c r="H18" s="21" t="s">
        <v>81</v>
      </c>
      <c r="I18" s="255" t="s">
        <v>91</v>
      </c>
      <c r="J18" s="255"/>
      <c r="K18" s="255"/>
      <c r="L18" s="255"/>
      <c r="M18" s="78">
        <f>+ROUND($M$17*2.5%,2)</f>
        <v>0</v>
      </c>
    </row>
    <row r="19" spans="1:13" s="3" customFormat="1" ht="18.75" customHeight="1" x14ac:dyDescent="0.4">
      <c r="A19" s="200"/>
      <c r="B19" s="201"/>
      <c r="C19" s="200"/>
      <c r="D19" s="202"/>
      <c r="E19" s="201"/>
      <c r="F19" s="55"/>
      <c r="H19" s="27" t="s">
        <v>82</v>
      </c>
      <c r="I19" s="245" t="s">
        <v>62</v>
      </c>
      <c r="J19" s="243"/>
      <c r="K19" s="243"/>
      <c r="L19" s="246"/>
      <c r="M19" s="247">
        <f>+IF(AND($F$40&gt;200000000,($M$18*0.15)&gt;200000000),200000000,IF(AND($F$40&lt;=200000000,($M$18*0.15)&gt;200000000),$F$40,IF(AND($M$18*0.15&lt;=200000000,($M$18*0.15)&gt;=$F$40),$F$40,$M$18*0.15)))</f>
        <v>0</v>
      </c>
    </row>
    <row r="20" spans="1:13" s="3" customFormat="1" ht="18.75" customHeight="1" x14ac:dyDescent="0.4">
      <c r="A20" s="200"/>
      <c r="B20" s="201"/>
      <c r="C20" s="200"/>
      <c r="D20" s="202"/>
      <c r="E20" s="201"/>
      <c r="F20" s="55"/>
      <c r="H20" s="25"/>
      <c r="I20" s="249" t="s">
        <v>92</v>
      </c>
      <c r="J20" s="250"/>
      <c r="K20" s="250"/>
      <c r="L20" s="251"/>
      <c r="M20" s="248"/>
    </row>
    <row r="21" spans="1:13" s="3" customFormat="1" ht="18.75" customHeight="1" x14ac:dyDescent="0.4">
      <c r="A21" s="200"/>
      <c r="B21" s="201"/>
      <c r="C21" s="200"/>
      <c r="D21" s="202"/>
      <c r="E21" s="201"/>
      <c r="F21" s="55"/>
      <c r="H21" s="21" t="s">
        <v>83</v>
      </c>
      <c r="I21" s="59" t="s">
        <v>93</v>
      </c>
      <c r="J21" s="60"/>
      <c r="K21" s="60"/>
      <c r="L21" s="61"/>
      <c r="M21" s="74">
        <f>$M$18-$M$19</f>
        <v>0</v>
      </c>
    </row>
    <row r="22" spans="1:13" s="3" customFormat="1" ht="18.75" customHeight="1" x14ac:dyDescent="0.4">
      <c r="A22" s="200"/>
      <c r="B22" s="201"/>
      <c r="C22" s="200"/>
      <c r="D22" s="202"/>
      <c r="E22" s="201"/>
      <c r="F22" s="55"/>
      <c r="H22" s="25" t="s">
        <v>84</v>
      </c>
      <c r="I22" s="238" t="s">
        <v>94</v>
      </c>
      <c r="J22" s="239"/>
      <c r="K22" s="239"/>
      <c r="L22" s="240"/>
      <c r="M22" s="75">
        <f>+ROUND($M$21*7%,2)</f>
        <v>0</v>
      </c>
    </row>
    <row r="23" spans="1:13" s="3" customFormat="1" ht="18.75" customHeight="1" thickBot="1" x14ac:dyDescent="0.45">
      <c r="A23" s="200"/>
      <c r="B23" s="201"/>
      <c r="C23" s="200"/>
      <c r="D23" s="202"/>
      <c r="E23" s="201"/>
      <c r="F23" s="55"/>
      <c r="H23" s="26" t="s">
        <v>85</v>
      </c>
      <c r="I23" s="241" t="s">
        <v>32</v>
      </c>
      <c r="J23" s="242"/>
      <c r="K23" s="243"/>
      <c r="L23" s="244"/>
      <c r="M23" s="76">
        <f>$M$21+$M$22</f>
        <v>0</v>
      </c>
    </row>
    <row r="24" spans="1:13" s="3" customFormat="1" ht="18.75" customHeight="1" thickTop="1" thickBot="1" x14ac:dyDescent="0.45">
      <c r="A24" s="200"/>
      <c r="B24" s="201"/>
      <c r="C24" s="200"/>
      <c r="D24" s="202"/>
      <c r="E24" s="201"/>
      <c r="F24" s="55"/>
      <c r="H24" s="37" t="s">
        <v>86</v>
      </c>
      <c r="I24" s="234" t="s">
        <v>63</v>
      </c>
      <c r="J24" s="235"/>
      <c r="K24" s="50"/>
      <c r="L24" s="41" t="s">
        <v>16</v>
      </c>
      <c r="M24" s="73">
        <f>IFERROR((ROUND($M$21*1.5%,2)*$K$24),0)</f>
        <v>0</v>
      </c>
    </row>
    <row r="25" spans="1:13" s="3" customFormat="1" ht="18.75" customHeight="1" thickTop="1" x14ac:dyDescent="0.4">
      <c r="A25" s="200"/>
      <c r="B25" s="201"/>
      <c r="C25" s="200"/>
      <c r="D25" s="202"/>
      <c r="E25" s="201"/>
      <c r="F25" s="55"/>
      <c r="H25" s="37" t="s">
        <v>87</v>
      </c>
      <c r="I25" s="234" t="s">
        <v>53</v>
      </c>
      <c r="J25" s="235"/>
      <c r="K25" s="236"/>
      <c r="L25" s="237"/>
      <c r="M25" s="73">
        <f>$M$23+$M$24</f>
        <v>0</v>
      </c>
    </row>
    <row r="26" spans="1:13" s="3" customFormat="1" ht="18.75" customHeight="1" x14ac:dyDescent="0.4">
      <c r="A26" s="97"/>
      <c r="B26" s="98"/>
      <c r="C26" s="97"/>
      <c r="D26" s="99"/>
      <c r="E26" s="98"/>
      <c r="F26" s="55"/>
      <c r="H26" s="101" t="s">
        <v>64</v>
      </c>
      <c r="I26" s="102"/>
      <c r="J26" s="102"/>
      <c r="K26" s="102"/>
      <c r="L26" s="102"/>
      <c r="M26" s="29"/>
    </row>
    <row r="27" spans="1:13" s="3" customFormat="1" ht="18.75" customHeight="1" x14ac:dyDescent="0.4">
      <c r="A27" s="200"/>
      <c r="B27" s="201"/>
      <c r="C27" s="200"/>
      <c r="D27" s="202"/>
      <c r="E27" s="201"/>
      <c r="F27" s="55"/>
      <c r="H27" s="233" t="s">
        <v>95</v>
      </c>
      <c r="I27" s="233"/>
      <c r="J27" s="233"/>
      <c r="K27" s="233"/>
      <c r="L27" s="233"/>
      <c r="M27" s="233"/>
    </row>
    <row r="28" spans="1:13" s="3" customFormat="1" ht="18.75" customHeight="1" x14ac:dyDescent="0.4">
      <c r="A28" s="200"/>
      <c r="B28" s="201"/>
      <c r="C28" s="200"/>
      <c r="D28" s="202"/>
      <c r="E28" s="201"/>
      <c r="F28" s="55"/>
      <c r="H28" s="233" t="s">
        <v>113</v>
      </c>
      <c r="I28" s="233"/>
      <c r="J28" s="233"/>
      <c r="K28" s="233"/>
      <c r="L28" s="233"/>
      <c r="M28" s="233"/>
    </row>
    <row r="29" spans="1:13" s="3" customFormat="1" ht="18.75" customHeight="1" x14ac:dyDescent="0.4">
      <c r="A29" s="200"/>
      <c r="B29" s="201"/>
      <c r="C29" s="200"/>
      <c r="D29" s="202"/>
      <c r="E29" s="201"/>
      <c r="F29" s="55"/>
      <c r="H29" s="100" t="s">
        <v>112</v>
      </c>
      <c r="I29" s="100"/>
      <c r="J29" s="100"/>
      <c r="K29" s="100"/>
      <c r="L29" s="100"/>
      <c r="M29" s="100"/>
    </row>
    <row r="30" spans="1:13" s="3" customFormat="1" ht="18.75" customHeight="1" x14ac:dyDescent="0.4">
      <c r="A30" s="200"/>
      <c r="B30" s="201"/>
      <c r="C30" s="200"/>
      <c r="D30" s="202"/>
      <c r="E30" s="201"/>
      <c r="F30" s="55"/>
      <c r="H30" s="100" t="s">
        <v>75</v>
      </c>
      <c r="I30" s="63"/>
      <c r="J30" s="63"/>
      <c r="K30" s="63"/>
      <c r="L30" s="63"/>
      <c r="M30" s="63"/>
    </row>
    <row r="31" spans="1:13" s="3" customFormat="1" ht="18.75" customHeight="1" thickBot="1" x14ac:dyDescent="0.45">
      <c r="A31" s="203"/>
      <c r="B31" s="204"/>
      <c r="C31" s="203"/>
      <c r="D31" s="205"/>
      <c r="E31" s="204"/>
      <c r="F31" s="56"/>
      <c r="H31" s="221" t="s">
        <v>69</v>
      </c>
      <c r="I31" s="222"/>
      <c r="J31" s="154"/>
      <c r="K31" s="154"/>
      <c r="L31" s="154"/>
      <c r="M31" s="155"/>
    </row>
    <row r="32" spans="1:13" s="3" customFormat="1" ht="18.75" customHeight="1" thickTop="1" x14ac:dyDescent="0.4">
      <c r="A32" s="206" t="s">
        <v>43</v>
      </c>
      <c r="B32" s="207"/>
      <c r="C32" s="207"/>
      <c r="D32" s="207"/>
      <c r="E32" s="208"/>
      <c r="F32" s="48">
        <f>SUM($F$13:$F$31)</f>
        <v>0</v>
      </c>
      <c r="H32" s="223" t="s">
        <v>45</v>
      </c>
      <c r="I32" s="224"/>
      <c r="J32" s="225"/>
      <c r="K32" s="226"/>
      <c r="L32" s="226"/>
      <c r="M32" s="227"/>
    </row>
    <row r="33" spans="1:13" s="3" customFormat="1" ht="18.75" customHeight="1" x14ac:dyDescent="0.4">
      <c r="A33" s="19" t="s">
        <v>57</v>
      </c>
      <c r="B33" s="19"/>
      <c r="C33" s="19"/>
      <c r="D33" s="19"/>
      <c r="E33" s="1"/>
      <c r="F33" s="1"/>
      <c r="H33" s="228" t="s">
        <v>46</v>
      </c>
      <c r="I33" s="229"/>
      <c r="J33" s="230"/>
      <c r="K33" s="231"/>
      <c r="L33" s="231"/>
      <c r="M33" s="232"/>
    </row>
    <row r="34" spans="1:13" s="3" customFormat="1" ht="18.75" customHeight="1" thickBot="1" x14ac:dyDescent="0.45">
      <c r="A34" s="107" t="s">
        <v>73</v>
      </c>
      <c r="B34" s="108"/>
      <c r="C34" s="108"/>
      <c r="D34" s="108"/>
      <c r="E34" s="108"/>
      <c r="F34" s="109"/>
      <c r="H34" s="213" t="s">
        <v>47</v>
      </c>
      <c r="I34" s="214"/>
      <c r="J34" s="215"/>
      <c r="K34" s="216"/>
      <c r="L34" s="216"/>
      <c r="M34" s="217"/>
    </row>
    <row r="35" spans="1:13" s="3" customFormat="1" ht="18.75" customHeight="1" thickTop="1" thickBot="1" x14ac:dyDescent="0.45">
      <c r="A35" s="218" t="s">
        <v>58</v>
      </c>
      <c r="B35" s="219"/>
      <c r="C35" s="187" t="s">
        <v>59</v>
      </c>
      <c r="D35" s="220"/>
      <c r="E35" s="188"/>
      <c r="F35" s="17" t="s">
        <v>60</v>
      </c>
      <c r="H35" s="197"/>
      <c r="I35" s="197"/>
      <c r="J35" s="197"/>
      <c r="K35" s="197"/>
      <c r="L35" s="197"/>
      <c r="M35" s="197"/>
    </row>
    <row r="36" spans="1:13" s="3" customFormat="1" ht="18.75" customHeight="1" thickTop="1" x14ac:dyDescent="0.4">
      <c r="A36" s="209"/>
      <c r="B36" s="210"/>
      <c r="C36" s="209"/>
      <c r="D36" s="211"/>
      <c r="E36" s="210"/>
      <c r="F36" s="57"/>
      <c r="H36" s="197" t="s">
        <v>65</v>
      </c>
      <c r="I36" s="197"/>
      <c r="J36" s="197"/>
      <c r="K36" s="197"/>
      <c r="L36" s="197"/>
      <c r="M36" s="197"/>
    </row>
    <row r="37" spans="1:13" s="3" customFormat="1" ht="18.75" customHeight="1" x14ac:dyDescent="0.4">
      <c r="A37" s="200"/>
      <c r="B37" s="201"/>
      <c r="C37" s="200"/>
      <c r="D37" s="202"/>
      <c r="E37" s="201"/>
      <c r="F37" s="55"/>
      <c r="H37" s="212" t="s">
        <v>66</v>
      </c>
      <c r="I37" s="212"/>
      <c r="J37" s="212"/>
      <c r="K37" s="212"/>
      <c r="L37" s="212"/>
      <c r="M37" s="212"/>
    </row>
    <row r="38" spans="1:13" s="3" customFormat="1" ht="18.75" customHeight="1" x14ac:dyDescent="0.4">
      <c r="A38" s="200"/>
      <c r="B38" s="201"/>
      <c r="C38" s="200"/>
      <c r="D38" s="202"/>
      <c r="E38" s="201"/>
      <c r="F38" s="55"/>
      <c r="H38" s="62"/>
      <c r="I38" s="62"/>
      <c r="J38" s="62"/>
      <c r="K38" s="62"/>
      <c r="L38" s="62"/>
      <c r="M38" s="62"/>
    </row>
    <row r="39" spans="1:13" s="3" customFormat="1" ht="18.75" customHeight="1" thickBot="1" x14ac:dyDescent="0.45">
      <c r="A39" s="203"/>
      <c r="B39" s="204"/>
      <c r="C39" s="203"/>
      <c r="D39" s="205"/>
      <c r="E39" s="204"/>
      <c r="F39" s="56"/>
      <c r="H39" s="196" t="s">
        <v>48</v>
      </c>
      <c r="I39" s="196"/>
      <c r="J39" s="196"/>
      <c r="K39" s="196"/>
      <c r="L39" s="196"/>
      <c r="M39" s="196"/>
    </row>
    <row r="40" spans="1:13" s="3" customFormat="1" ht="18.75" customHeight="1" thickTop="1" x14ac:dyDescent="0.4">
      <c r="A40" s="206" t="s">
        <v>61</v>
      </c>
      <c r="B40" s="207"/>
      <c r="C40" s="207"/>
      <c r="D40" s="207"/>
      <c r="E40" s="208"/>
      <c r="F40" s="48">
        <f>SUM($F$36:$F$39)</f>
        <v>0</v>
      </c>
      <c r="H40" s="196" t="s">
        <v>49</v>
      </c>
      <c r="I40" s="196"/>
      <c r="J40" s="196"/>
      <c r="K40" s="196"/>
      <c r="L40" s="196"/>
      <c r="M40" s="196"/>
    </row>
    <row r="41" spans="1:13" s="3" customFormat="1" ht="18.75" customHeight="1" x14ac:dyDescent="0.4">
      <c r="A41" s="1"/>
      <c r="B41" s="1"/>
      <c r="C41" s="1"/>
      <c r="D41" s="1"/>
      <c r="E41" s="1"/>
      <c r="F41" s="1"/>
      <c r="H41" s="196" t="s">
        <v>50</v>
      </c>
      <c r="I41" s="196"/>
      <c r="J41" s="196"/>
      <c r="K41" s="196"/>
      <c r="L41" s="196"/>
      <c r="M41" s="196"/>
    </row>
    <row r="42" spans="1:13" s="3" customFormat="1" ht="18.75" customHeight="1" thickBot="1" x14ac:dyDescent="0.45">
      <c r="A42" s="137" t="s">
        <v>74</v>
      </c>
      <c r="B42" s="108"/>
      <c r="C42" s="108"/>
      <c r="D42" s="138"/>
      <c r="E42" s="108"/>
      <c r="F42" s="139"/>
      <c r="H42" s="196" t="s">
        <v>51</v>
      </c>
      <c r="I42" s="196"/>
      <c r="J42" s="196"/>
      <c r="K42" s="196"/>
      <c r="L42" s="196"/>
      <c r="M42" s="196"/>
    </row>
    <row r="43" spans="1:13" s="3" customFormat="1" ht="18.75" customHeight="1" thickTop="1" thickBot="1" x14ac:dyDescent="0.45">
      <c r="A43" s="51"/>
      <c r="B43" s="111" t="s">
        <v>67</v>
      </c>
      <c r="C43" s="111"/>
      <c r="D43" s="80"/>
      <c r="E43" s="16" t="s">
        <v>29</v>
      </c>
      <c r="F43" s="80"/>
      <c r="H43" s="197" t="s">
        <v>26</v>
      </c>
      <c r="I43" s="197"/>
      <c r="J43" s="197"/>
      <c r="K43" s="197"/>
      <c r="L43" s="197"/>
      <c r="M43" s="197"/>
    </row>
    <row r="44" spans="1:13" s="3" customFormat="1" ht="18.75" customHeight="1" thickTop="1" thickBot="1" x14ac:dyDescent="0.45">
      <c r="A44" s="52"/>
      <c r="B44" s="198" t="s">
        <v>114</v>
      </c>
      <c r="C44" s="198"/>
      <c r="D44" s="198"/>
      <c r="E44" s="198"/>
      <c r="F44" s="199"/>
      <c r="H44" s="197" t="s">
        <v>52</v>
      </c>
      <c r="I44" s="197"/>
      <c r="J44" s="197"/>
      <c r="K44" s="197"/>
      <c r="L44" s="197"/>
      <c r="M44" s="197"/>
    </row>
    <row r="45" spans="1:13" ht="21" thickTop="1" x14ac:dyDescent="0.4">
      <c r="M45" s="58"/>
    </row>
    <row r="48" spans="1:13" x14ac:dyDescent="0.4">
      <c r="M48" s="3"/>
    </row>
  </sheetData>
  <sheetProtection algorithmName="SHA-512" hashValue="FgbOO4LB10hAYlJ+TkqdSLDfxLbTzEV8lE+RP7+8GllfXl5NZ5zk53y2BQU5eCyHOnZAdPLLnFaovbat3clnAw==" saltValue="itBQlFo4zvPXX7XT04kVhw==" spinCount="100000" sheet="1" objects="1" scenarios="1"/>
  <mergeCells count="101">
    <mergeCell ref="E5:I5"/>
    <mergeCell ref="A1:M1"/>
    <mergeCell ref="A2:M2"/>
    <mergeCell ref="A3:M3"/>
    <mergeCell ref="K5:L5"/>
    <mergeCell ref="M13:M14"/>
    <mergeCell ref="A14:B14"/>
    <mergeCell ref="C14:E14"/>
    <mergeCell ref="I14:L14"/>
    <mergeCell ref="A6:M6"/>
    <mergeCell ref="A7:M7"/>
    <mergeCell ref="A8:M8"/>
    <mergeCell ref="A10:F10"/>
    <mergeCell ref="H10:M10"/>
    <mergeCell ref="A11:B12"/>
    <mergeCell ref="C11:E12"/>
    <mergeCell ref="H11:L11"/>
    <mergeCell ref="I12:L12"/>
    <mergeCell ref="A4:D4"/>
    <mergeCell ref="A5:D5"/>
    <mergeCell ref="E4:M4"/>
    <mergeCell ref="A15:B15"/>
    <mergeCell ref="C15:E15"/>
    <mergeCell ref="I15:L15"/>
    <mergeCell ref="A16:B16"/>
    <mergeCell ref="C16:E16"/>
    <mergeCell ref="I16:L16"/>
    <mergeCell ref="A13:B13"/>
    <mergeCell ref="C13:E13"/>
    <mergeCell ref="I13:L13"/>
    <mergeCell ref="M19:M20"/>
    <mergeCell ref="A20:B20"/>
    <mergeCell ref="C20:E20"/>
    <mergeCell ref="I20:L20"/>
    <mergeCell ref="A17:B17"/>
    <mergeCell ref="C17:E17"/>
    <mergeCell ref="I17:L17"/>
    <mergeCell ref="A18:B18"/>
    <mergeCell ref="C18:E18"/>
    <mergeCell ref="I18:L18"/>
    <mergeCell ref="A21:B21"/>
    <mergeCell ref="C21:E21"/>
    <mergeCell ref="A22:B22"/>
    <mergeCell ref="C22:E22"/>
    <mergeCell ref="I22:L22"/>
    <mergeCell ref="A23:B23"/>
    <mergeCell ref="C23:E23"/>
    <mergeCell ref="I23:L23"/>
    <mergeCell ref="A19:B19"/>
    <mergeCell ref="C19:E19"/>
    <mergeCell ref="I19:L19"/>
    <mergeCell ref="A27:B27"/>
    <mergeCell ref="C27:E27"/>
    <mergeCell ref="H27:M27"/>
    <mergeCell ref="A28:B28"/>
    <mergeCell ref="C28:E28"/>
    <mergeCell ref="H28:M28"/>
    <mergeCell ref="A24:B24"/>
    <mergeCell ref="C24:E24"/>
    <mergeCell ref="I24:J24"/>
    <mergeCell ref="A25:B25"/>
    <mergeCell ref="C25:E25"/>
    <mergeCell ref="I25:L25"/>
    <mergeCell ref="H31:M31"/>
    <mergeCell ref="A32:E32"/>
    <mergeCell ref="H32:I32"/>
    <mergeCell ref="J32:M32"/>
    <mergeCell ref="H33:I33"/>
    <mergeCell ref="J33:M33"/>
    <mergeCell ref="A29:B29"/>
    <mergeCell ref="C29:E29"/>
    <mergeCell ref="A30:B30"/>
    <mergeCell ref="C30:E30"/>
    <mergeCell ref="A31:B31"/>
    <mergeCell ref="C31:E31"/>
    <mergeCell ref="A36:B36"/>
    <mergeCell ref="C36:E36"/>
    <mergeCell ref="H36:M36"/>
    <mergeCell ref="A37:B37"/>
    <mergeCell ref="C37:E37"/>
    <mergeCell ref="H37:M37"/>
    <mergeCell ref="A34:F34"/>
    <mergeCell ref="H34:I34"/>
    <mergeCell ref="J34:M34"/>
    <mergeCell ref="A35:B35"/>
    <mergeCell ref="C35:E35"/>
    <mergeCell ref="H35:M35"/>
    <mergeCell ref="H41:M41"/>
    <mergeCell ref="A42:F42"/>
    <mergeCell ref="H42:M42"/>
    <mergeCell ref="B43:C43"/>
    <mergeCell ref="H43:M43"/>
    <mergeCell ref="B44:F44"/>
    <mergeCell ref="H44:M44"/>
    <mergeCell ref="A38:B38"/>
    <mergeCell ref="C38:E38"/>
    <mergeCell ref="A39:B39"/>
    <mergeCell ref="C39:E39"/>
    <mergeCell ref="H39:M39"/>
    <mergeCell ref="A40:E40"/>
    <mergeCell ref="H40:M40"/>
  </mergeCells>
  <printOptions horizontalCentered="1"/>
  <pageMargins left="0.27559055118110237" right="0.27559055118110237" top="0.11811023622047245" bottom="0.11811023622047245" header="0.31496062992125984" footer="0.11811023622047245"/>
  <pageSetup paperSize="9" scale="71" orientation="landscape" r:id="rId1"/>
  <headerFooter>
    <oddFooter>&amp;L&amp;"BrowalliaUPC,Regular"&amp;13TC4_V.1_240221&amp;R&amp;"BrowalliaUPC,Regular"&amp;13หน้า 2 จาก 2</oddFooter>
  </headerFooter>
  <ignoredErrors>
    <ignoredError sqref="H12 H13:H25" numberStoredAsText="1"/>
    <ignoredError sqref="K5 E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0</xdr:col>
                    <xdr:colOff>57150</xdr:colOff>
                    <xdr:row>42</xdr:row>
                    <xdr:rowOff>19050</xdr:rowOff>
                  </from>
                  <to>
                    <xdr:col>0</xdr:col>
                    <xdr:colOff>247650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0</xdr:col>
                    <xdr:colOff>57150</xdr:colOff>
                    <xdr:row>43</xdr:row>
                    <xdr:rowOff>19050</xdr:rowOff>
                  </from>
                  <to>
                    <xdr:col>0</xdr:col>
                    <xdr:colOff>247650</xdr:colOff>
                    <xdr:row>43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Q48"/>
  <sheetViews>
    <sheetView showGridLines="0" view="pageBreakPreview" zoomScaleNormal="90" zoomScaleSheetLayoutView="100" workbookViewId="0">
      <selection activeCell="A2" sqref="A2:J2"/>
    </sheetView>
  </sheetViews>
  <sheetFormatPr defaultColWidth="9" defaultRowHeight="20.25" x14ac:dyDescent="0.4"/>
  <cols>
    <col min="1" max="1" width="4.625" style="1" customWidth="1"/>
    <col min="2" max="2" width="50.75" style="1" customWidth="1"/>
    <col min="3" max="3" width="6.625" style="1" customWidth="1"/>
    <col min="4" max="4" width="7.625" style="1" customWidth="1"/>
    <col min="5" max="5" width="20.625" style="1" customWidth="1"/>
    <col min="6" max="6" width="5.625" style="1" customWidth="1"/>
    <col min="7" max="7" width="25.625" style="1" customWidth="1"/>
    <col min="8" max="10" width="20.625" style="1" customWidth="1"/>
    <col min="11" max="16384" width="9" style="1"/>
  </cols>
  <sheetData>
    <row r="1" spans="1:17" ht="18.75" customHeight="1" x14ac:dyDescent="0.4">
      <c r="A1" s="182"/>
      <c r="B1" s="182"/>
      <c r="C1" s="182"/>
      <c r="D1" s="182"/>
      <c r="E1" s="182"/>
      <c r="F1" s="182"/>
      <c r="G1" s="182"/>
      <c r="H1" s="182"/>
      <c r="I1" s="182"/>
      <c r="J1" s="182"/>
    </row>
    <row r="2" spans="1:17" ht="30" customHeight="1" x14ac:dyDescent="0.4">
      <c r="A2" s="183" t="s">
        <v>96</v>
      </c>
      <c r="B2" s="184"/>
      <c r="C2" s="184"/>
      <c r="D2" s="184"/>
      <c r="E2" s="184"/>
      <c r="F2" s="184"/>
      <c r="G2" s="184"/>
      <c r="H2" s="184"/>
      <c r="I2" s="184"/>
      <c r="J2" s="184"/>
      <c r="K2" s="49"/>
      <c r="L2" s="49"/>
      <c r="M2" s="49"/>
      <c r="N2" s="49"/>
      <c r="O2" s="49"/>
      <c r="P2" s="49"/>
      <c r="Q2" s="49"/>
    </row>
    <row r="3" spans="1:17" ht="9.9499999999999993" customHeight="1" thickBot="1" x14ac:dyDescent="0.45">
      <c r="A3" s="2"/>
      <c r="B3" s="2"/>
      <c r="C3" s="2"/>
      <c r="D3" s="2"/>
      <c r="E3" s="2"/>
    </row>
    <row r="4" spans="1:17" s="3" customFormat="1" ht="18.75" customHeight="1" thickTop="1" thickBot="1" x14ac:dyDescent="0.45">
      <c r="A4" s="185" t="s">
        <v>0</v>
      </c>
      <c r="B4" s="186"/>
      <c r="C4" s="186"/>
      <c r="D4" s="186"/>
      <c r="E4" s="281" t="s">
        <v>98</v>
      </c>
      <c r="F4" s="260"/>
      <c r="G4" s="260"/>
      <c r="H4" s="260"/>
      <c r="I4" s="260"/>
      <c r="J4" s="261"/>
    </row>
    <row r="5" spans="1:17" s="3" customFormat="1" thickTop="1" thickBot="1" x14ac:dyDescent="0.45">
      <c r="A5" s="185" t="s">
        <v>1</v>
      </c>
      <c r="B5" s="186"/>
      <c r="C5" s="186"/>
      <c r="D5" s="186"/>
      <c r="E5" s="282" t="s">
        <v>111</v>
      </c>
      <c r="F5" s="283"/>
      <c r="G5" s="284"/>
      <c r="H5" s="81" t="s">
        <v>55</v>
      </c>
      <c r="I5" s="82">
        <v>768445168.45000005</v>
      </c>
      <c r="J5" s="83" t="s">
        <v>54</v>
      </c>
    </row>
    <row r="6" spans="1:17" s="3" customFormat="1" ht="19.5" hidden="1" thickTop="1" x14ac:dyDescent="0.4">
      <c r="A6" s="189" t="s">
        <v>2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7" s="3" customFormat="1" ht="19.5" hidden="1" thickTop="1" x14ac:dyDescent="0.4">
      <c r="A7" s="189" t="s">
        <v>3</v>
      </c>
      <c r="B7" s="189"/>
      <c r="C7" s="189"/>
      <c r="D7" s="189"/>
      <c r="E7" s="189"/>
      <c r="F7" s="189"/>
      <c r="G7" s="189"/>
      <c r="H7" s="189"/>
      <c r="I7" s="189"/>
      <c r="J7" s="189"/>
    </row>
    <row r="8" spans="1:17" s="3" customFormat="1" ht="19.5" hidden="1" thickTop="1" x14ac:dyDescent="0.4">
      <c r="A8" s="189" t="s">
        <v>4</v>
      </c>
      <c r="B8" s="189"/>
      <c r="C8" s="189"/>
      <c r="D8" s="189"/>
      <c r="E8" s="189"/>
      <c r="F8" s="189"/>
      <c r="G8" s="189"/>
      <c r="H8" s="189"/>
      <c r="I8" s="189"/>
      <c r="J8" s="189"/>
    </row>
    <row r="9" spans="1:17" s="3" customFormat="1" ht="18.75" customHeight="1" thickTop="1" x14ac:dyDescent="0.4">
      <c r="A9" s="4" t="s">
        <v>5</v>
      </c>
      <c r="B9" s="4"/>
      <c r="C9" s="4"/>
      <c r="D9" s="4"/>
    </row>
    <row r="10" spans="1:17" s="3" customFormat="1" ht="18.75" customHeight="1" x14ac:dyDescent="0.4">
      <c r="A10" s="107" t="s">
        <v>6</v>
      </c>
      <c r="B10" s="108"/>
      <c r="C10" s="108"/>
      <c r="D10" s="108"/>
      <c r="E10" s="109"/>
      <c r="G10" s="107" t="s">
        <v>33</v>
      </c>
      <c r="H10" s="108"/>
      <c r="I10" s="108"/>
      <c r="J10" s="109"/>
    </row>
    <row r="11" spans="1:17" s="3" customFormat="1" ht="18.75" customHeight="1" thickBot="1" x14ac:dyDescent="0.45">
      <c r="A11" s="170" t="s">
        <v>7</v>
      </c>
      <c r="B11" s="171"/>
      <c r="C11" s="171"/>
      <c r="D11" s="172"/>
      <c r="E11" s="17" t="s">
        <v>8</v>
      </c>
      <c r="G11" s="17" t="s">
        <v>9</v>
      </c>
      <c r="H11" s="187" t="s">
        <v>10</v>
      </c>
      <c r="I11" s="188"/>
      <c r="J11" s="17" t="s">
        <v>8</v>
      </c>
    </row>
    <row r="12" spans="1:17" s="3" customFormat="1" ht="18.75" customHeight="1" thickTop="1" thickBot="1" x14ac:dyDescent="0.45">
      <c r="A12" s="110" t="s">
        <v>11</v>
      </c>
      <c r="B12" s="111"/>
      <c r="C12" s="111"/>
      <c r="D12" s="111"/>
      <c r="E12" s="84">
        <v>45000000</v>
      </c>
      <c r="G12" s="285" t="s">
        <v>99</v>
      </c>
      <c r="H12" s="287" t="s">
        <v>102</v>
      </c>
      <c r="I12" s="288"/>
      <c r="J12" s="291">
        <v>100545168.45</v>
      </c>
    </row>
    <row r="13" spans="1:17" s="3" customFormat="1" ht="18.75" customHeight="1" thickTop="1" x14ac:dyDescent="0.4">
      <c r="A13" s="122" t="s">
        <v>13</v>
      </c>
      <c r="B13" s="123"/>
      <c r="C13" s="123"/>
      <c r="D13" s="124"/>
      <c r="E13" s="42">
        <f>+ROUND(IF(E12&lt;=100000000, E12*0.00125,IF(E12&lt;=500000000, (125000+((E12-100000000)*0.0025)), IF( E12&lt;=1000000000, (1125000+((E12-500000000)*0.005)), IF( E12&lt;=10000000000, (3625000+((E12-1000000000)*0.0075)), IF( E12&lt;=25000000000, (71125000+((E12-10000000000)*0.01)), IF( E12&lt;=50000000000, (221125000+((E12-25000000000)*0.0125)),IF(E12&gt;50000000000,(533625000+((E12-50000000000)*0.015))))))))),2)</f>
        <v>56250</v>
      </c>
      <c r="G13" s="286"/>
      <c r="H13" s="289"/>
      <c r="I13" s="290"/>
      <c r="J13" s="292"/>
    </row>
    <row r="14" spans="1:17" s="3" customFormat="1" ht="18.75" customHeight="1" x14ac:dyDescent="0.4">
      <c r="A14" s="125" t="s">
        <v>14</v>
      </c>
      <c r="B14" s="126"/>
      <c r="C14" s="126"/>
      <c r="D14" s="127"/>
      <c r="E14" s="7">
        <f>+ROUND(E13*7%,2)</f>
        <v>3937.5</v>
      </c>
      <c r="G14" s="293" t="s">
        <v>100</v>
      </c>
      <c r="H14" s="295" t="s">
        <v>103</v>
      </c>
      <c r="I14" s="296"/>
      <c r="J14" s="299">
        <v>72000000</v>
      </c>
    </row>
    <row r="15" spans="1:17" s="3" customFormat="1" ht="18.75" customHeight="1" thickBot="1" x14ac:dyDescent="0.45">
      <c r="A15" s="132" t="s">
        <v>15</v>
      </c>
      <c r="B15" s="133"/>
      <c r="C15" s="134"/>
      <c r="D15" s="135"/>
      <c r="E15" s="8">
        <f>+E13+E14</f>
        <v>60187.5</v>
      </c>
      <c r="G15" s="294"/>
      <c r="H15" s="297"/>
      <c r="I15" s="298"/>
      <c r="J15" s="300"/>
    </row>
    <row r="16" spans="1:17" s="3" customFormat="1" ht="18.75" customHeight="1" thickTop="1" thickBot="1" x14ac:dyDescent="0.45">
      <c r="A16" s="114" t="s">
        <v>27</v>
      </c>
      <c r="B16" s="115"/>
      <c r="C16" s="85">
        <v>2</v>
      </c>
      <c r="D16" s="67" t="s">
        <v>16</v>
      </c>
      <c r="E16" s="33">
        <f>IFERROR((ROUND(E13*1.5%,2)*C16),0)</f>
        <v>1687.5</v>
      </c>
      <c r="G16" s="301" t="s">
        <v>101</v>
      </c>
      <c r="H16" s="302" t="s">
        <v>104</v>
      </c>
      <c r="I16" s="303"/>
      <c r="J16" s="304">
        <v>900000</v>
      </c>
    </row>
    <row r="17" spans="1:10" s="3" customFormat="1" ht="18.75" customHeight="1" thickTop="1" x14ac:dyDescent="0.4">
      <c r="A17" s="114" t="s">
        <v>17</v>
      </c>
      <c r="B17" s="115"/>
      <c r="C17" s="116"/>
      <c r="D17" s="117"/>
      <c r="E17" s="33">
        <f>+E15+E16</f>
        <v>61875</v>
      </c>
      <c r="G17" s="286"/>
      <c r="H17" s="289"/>
      <c r="I17" s="290"/>
      <c r="J17" s="292"/>
    </row>
    <row r="18" spans="1:10" s="3" customFormat="1" ht="18.75" customHeight="1" x14ac:dyDescent="0.4">
      <c r="A18" s="9"/>
      <c r="B18" s="9"/>
      <c r="C18" s="9"/>
      <c r="D18" s="9"/>
      <c r="E18" s="10"/>
      <c r="G18" s="301" t="s">
        <v>12</v>
      </c>
      <c r="H18" s="305"/>
      <c r="I18" s="306"/>
      <c r="J18" s="304"/>
    </row>
    <row r="19" spans="1:10" s="3" customFormat="1" ht="18.75" customHeight="1" x14ac:dyDescent="0.4">
      <c r="A19" s="107" t="s">
        <v>19</v>
      </c>
      <c r="B19" s="108"/>
      <c r="C19" s="108"/>
      <c r="D19" s="108"/>
      <c r="E19" s="109"/>
      <c r="G19" s="286"/>
      <c r="H19" s="307"/>
      <c r="I19" s="308"/>
      <c r="J19" s="292"/>
    </row>
    <row r="20" spans="1:10" s="3" customFormat="1" ht="18.75" customHeight="1" thickBot="1" x14ac:dyDescent="0.45">
      <c r="A20" s="170" t="s">
        <v>7</v>
      </c>
      <c r="B20" s="171"/>
      <c r="C20" s="171"/>
      <c r="D20" s="172"/>
      <c r="E20" s="17" t="s">
        <v>8</v>
      </c>
      <c r="G20" s="293" t="s">
        <v>12</v>
      </c>
      <c r="H20" s="309"/>
      <c r="I20" s="310"/>
      <c r="J20" s="299"/>
    </row>
    <row r="21" spans="1:10" s="3" customFormat="1" ht="18.75" customHeight="1" thickTop="1" thickBot="1" x14ac:dyDescent="0.45">
      <c r="A21" s="110" t="s">
        <v>20</v>
      </c>
      <c r="B21" s="111"/>
      <c r="C21" s="111"/>
      <c r="D21" s="111"/>
      <c r="E21" s="84">
        <v>50000000</v>
      </c>
      <c r="G21" s="294"/>
      <c r="H21" s="311"/>
      <c r="I21" s="312"/>
      <c r="J21" s="300"/>
    </row>
    <row r="22" spans="1:10" s="3" customFormat="1" ht="18.75" customHeight="1" thickTop="1" thickBot="1" x14ac:dyDescent="0.45">
      <c r="A22" s="173" t="s">
        <v>21</v>
      </c>
      <c r="B22" s="174"/>
      <c r="C22" s="174"/>
      <c r="D22" s="174"/>
      <c r="E22" s="84">
        <v>0</v>
      </c>
      <c r="G22" s="301" t="s">
        <v>12</v>
      </c>
      <c r="H22" s="305"/>
      <c r="I22" s="306"/>
      <c r="J22" s="304"/>
    </row>
    <row r="23" spans="1:10" s="3" customFormat="1" ht="18.75" customHeight="1" thickTop="1" x14ac:dyDescent="0.4">
      <c r="A23" s="175" t="s">
        <v>22</v>
      </c>
      <c r="B23" s="176"/>
      <c r="C23" s="176"/>
      <c r="D23" s="177"/>
      <c r="E23" s="64">
        <f>+E21+E22</f>
        <v>50000000</v>
      </c>
      <c r="G23" s="286"/>
      <c r="H23" s="307"/>
      <c r="I23" s="308"/>
      <c r="J23" s="292"/>
    </row>
    <row r="24" spans="1:10" s="3" customFormat="1" ht="18.75" customHeight="1" x14ac:dyDescent="0.4">
      <c r="A24" s="110" t="s">
        <v>13</v>
      </c>
      <c r="B24" s="111"/>
      <c r="C24" s="111"/>
      <c r="D24" s="152"/>
      <c r="E24" s="6">
        <f>+ROUND(IF(E23&lt;=100000000,E23* 0.00125,IF(E23&lt;=500000000, (125000+((E23-100000000)*0.0025)), IF(E23&lt;= 1000000000, (1125000+((E23-500000000)*0.005)), IF(E23&lt;= 10000000000, (3625000+((E23-1000000000)*0.0075)), IF(E23&lt;= 25000000000, (71125000+((E23-10000000000)*0.01)), IF(E23&lt;= 50000000000, (221125000+((E23-25000000000)*0.0125)),IF(E23&gt;50000000000,(533625000+((E23-50000000000)*0.015))))))))),2)</f>
        <v>62500</v>
      </c>
      <c r="G24" s="293" t="s">
        <v>12</v>
      </c>
      <c r="H24" s="309"/>
      <c r="I24" s="310"/>
      <c r="J24" s="299"/>
    </row>
    <row r="25" spans="1:10" s="3" customFormat="1" ht="18.75" customHeight="1" x14ac:dyDescent="0.4">
      <c r="A25" s="125" t="s">
        <v>14</v>
      </c>
      <c r="B25" s="126"/>
      <c r="C25" s="126"/>
      <c r="D25" s="127"/>
      <c r="E25" s="7">
        <f>+ROUND(E24*7%,2)</f>
        <v>4375</v>
      </c>
      <c r="G25" s="294"/>
      <c r="H25" s="311"/>
      <c r="I25" s="312"/>
      <c r="J25" s="300"/>
    </row>
    <row r="26" spans="1:10" s="3" customFormat="1" ht="18.75" customHeight="1" thickBot="1" x14ac:dyDescent="0.45">
      <c r="A26" s="132" t="s">
        <v>15</v>
      </c>
      <c r="B26" s="133"/>
      <c r="C26" s="134"/>
      <c r="D26" s="135"/>
      <c r="E26" s="8">
        <f>+E24+E25</f>
        <v>66875</v>
      </c>
      <c r="G26" s="301" t="s">
        <v>12</v>
      </c>
      <c r="H26" s="305"/>
      <c r="I26" s="306"/>
      <c r="J26" s="304"/>
    </row>
    <row r="27" spans="1:10" s="3" customFormat="1" ht="18.75" customHeight="1" thickTop="1" thickBot="1" x14ac:dyDescent="0.45">
      <c r="A27" s="114" t="s">
        <v>27</v>
      </c>
      <c r="B27" s="115"/>
      <c r="C27" s="85">
        <v>2</v>
      </c>
      <c r="D27" s="67" t="s">
        <v>16</v>
      </c>
      <c r="E27" s="33">
        <f>IFERROR((ROUND(E24*1.5%,2)*C27),0)</f>
        <v>1875</v>
      </c>
      <c r="G27" s="286"/>
      <c r="H27" s="307"/>
      <c r="I27" s="308"/>
      <c r="J27" s="292"/>
    </row>
    <row r="28" spans="1:10" s="3" customFormat="1" ht="18.75" customHeight="1" thickTop="1" x14ac:dyDescent="0.4">
      <c r="A28" s="114" t="s">
        <v>17</v>
      </c>
      <c r="B28" s="115"/>
      <c r="C28" s="116"/>
      <c r="D28" s="117"/>
      <c r="E28" s="33">
        <f>+E26+E27</f>
        <v>68750</v>
      </c>
      <c r="G28" s="301" t="s">
        <v>12</v>
      </c>
      <c r="H28" s="305"/>
      <c r="I28" s="306"/>
      <c r="J28" s="304"/>
    </row>
    <row r="29" spans="1:10" s="3" customFormat="1" ht="18.75" customHeight="1" x14ac:dyDescent="0.4">
      <c r="G29" s="286"/>
      <c r="H29" s="307"/>
      <c r="I29" s="308"/>
      <c r="J29" s="292"/>
    </row>
    <row r="30" spans="1:10" s="3" customFormat="1" ht="18.75" customHeight="1" x14ac:dyDescent="0.4">
      <c r="A30" s="107" t="s">
        <v>24</v>
      </c>
      <c r="B30" s="108"/>
      <c r="C30" s="108"/>
      <c r="D30" s="108"/>
      <c r="E30" s="109"/>
      <c r="G30" s="293" t="s">
        <v>12</v>
      </c>
      <c r="H30" s="309"/>
      <c r="I30" s="310"/>
      <c r="J30" s="299"/>
    </row>
    <row r="31" spans="1:10" s="3" customFormat="1" ht="18.75" customHeight="1" thickBot="1" x14ac:dyDescent="0.45">
      <c r="A31" s="170" t="s">
        <v>7</v>
      </c>
      <c r="B31" s="171"/>
      <c r="C31" s="171"/>
      <c r="D31" s="172"/>
      <c r="E31" s="17" t="s">
        <v>8</v>
      </c>
      <c r="G31" s="313"/>
      <c r="H31" s="314"/>
      <c r="I31" s="315"/>
      <c r="J31" s="316"/>
    </row>
    <row r="32" spans="1:10" s="3" customFormat="1" ht="18.75" customHeight="1" thickTop="1" thickBot="1" x14ac:dyDescent="0.45">
      <c r="A32" s="110" t="s">
        <v>25</v>
      </c>
      <c r="B32" s="111"/>
      <c r="C32" s="111"/>
      <c r="D32" s="111"/>
      <c r="E32" s="84">
        <v>500000000</v>
      </c>
      <c r="G32" s="161" t="s">
        <v>18</v>
      </c>
      <c r="H32" s="162"/>
      <c r="I32" s="163"/>
      <c r="J32" s="44">
        <f>+J12+J14+J16+J18+J20+J22+J24+J26+J28+J30</f>
        <v>173445168.44999999</v>
      </c>
    </row>
    <row r="33" spans="1:10" s="3" customFormat="1" ht="18.75" customHeight="1" thickTop="1" x14ac:dyDescent="0.4">
      <c r="A33" s="110" t="s">
        <v>13</v>
      </c>
      <c r="B33" s="111"/>
      <c r="C33" s="111"/>
      <c r="D33" s="152"/>
      <c r="E33" s="42">
        <f>+ROUND(IF(E32&lt;=100000000, E32*0.00125,IF(E32&lt;=500000000, (125000+((E32-100000000)*0.0025)), IF(E32&lt;=1000000000, (1125000+((E32-500000000)*0.005)), IF(E32&lt;=10000000000, (3625000+((E32-1000000000)*0.0075)), IF(E32&lt;=25000000000, (71125000+((E32-10000000000)*0.01)), IF(E32&lt;=50000000000, (221125000+((E32-25000000000)*0.0125)),IF(E32&gt;50000000000,(533625000+((E32-50000000000)*0.015))))))))),2)</f>
        <v>1125000</v>
      </c>
      <c r="G33" s="11"/>
      <c r="H33" s="11"/>
      <c r="I33" s="11"/>
      <c r="J33" s="11"/>
    </row>
    <row r="34" spans="1:10" s="3" customFormat="1" ht="18.75" customHeight="1" x14ac:dyDescent="0.4">
      <c r="A34" s="125" t="s">
        <v>14</v>
      </c>
      <c r="B34" s="126"/>
      <c r="C34" s="126"/>
      <c r="D34" s="127"/>
      <c r="E34" s="7">
        <f>+ROUND(E33*7%,2)</f>
        <v>78750</v>
      </c>
      <c r="G34" s="114" t="s">
        <v>28</v>
      </c>
      <c r="H34" s="115"/>
      <c r="I34" s="117"/>
      <c r="J34" s="34">
        <f>$E$12+$E$23+$E$32</f>
        <v>595000000</v>
      </c>
    </row>
    <row r="35" spans="1:10" s="3" customFormat="1" ht="18.75" customHeight="1" thickBot="1" x14ac:dyDescent="0.45">
      <c r="A35" s="132" t="s">
        <v>15</v>
      </c>
      <c r="B35" s="133"/>
      <c r="C35" s="134"/>
      <c r="D35" s="135"/>
      <c r="E35" s="8">
        <f>+E33+E34</f>
        <v>1203750</v>
      </c>
      <c r="G35" s="156" t="s">
        <v>35</v>
      </c>
      <c r="H35" s="157"/>
      <c r="I35" s="158"/>
      <c r="J35" s="35">
        <f>$J$32+$J$34</f>
        <v>768445168.45000005</v>
      </c>
    </row>
    <row r="36" spans="1:10" s="3" customFormat="1" ht="18.75" customHeight="1" thickTop="1" thickBot="1" x14ac:dyDescent="0.45">
      <c r="A36" s="114" t="s">
        <v>27</v>
      </c>
      <c r="B36" s="115"/>
      <c r="C36" s="85">
        <v>2</v>
      </c>
      <c r="D36" s="67" t="s">
        <v>16</v>
      </c>
      <c r="E36" s="33">
        <f>IFERROR((ROUND(E33*1.5%,2)*C36),0)</f>
        <v>33750</v>
      </c>
      <c r="G36" s="159" t="s">
        <v>34</v>
      </c>
      <c r="H36" s="116"/>
      <c r="I36" s="160"/>
      <c r="J36" s="36"/>
    </row>
    <row r="37" spans="1:10" s="3" customFormat="1" ht="18.75" customHeight="1" thickTop="1" x14ac:dyDescent="0.4">
      <c r="A37" s="114" t="s">
        <v>17</v>
      </c>
      <c r="B37" s="115"/>
      <c r="C37" s="116"/>
      <c r="D37" s="117"/>
      <c r="E37" s="33">
        <f>+E35+E36</f>
        <v>1237500</v>
      </c>
      <c r="G37" s="12"/>
      <c r="H37" s="12"/>
      <c r="I37" s="12"/>
      <c r="J37" s="13"/>
    </row>
    <row r="38" spans="1:10" s="3" customFormat="1" ht="18.75" customHeight="1" thickBot="1" x14ac:dyDescent="0.45">
      <c r="G38" s="153" t="s">
        <v>23</v>
      </c>
      <c r="H38" s="154"/>
      <c r="I38" s="154"/>
      <c r="J38" s="155"/>
    </row>
    <row r="39" spans="1:10" s="3" customFormat="1" ht="18.75" customHeight="1" thickTop="1" thickBot="1" x14ac:dyDescent="0.45">
      <c r="A39" s="137" t="s">
        <v>70</v>
      </c>
      <c r="B39" s="108"/>
      <c r="C39" s="138"/>
      <c r="D39" s="108"/>
      <c r="E39" s="139"/>
      <c r="G39" s="317"/>
      <c r="H39" s="318"/>
      <c r="I39" s="318"/>
      <c r="J39" s="319"/>
    </row>
    <row r="40" spans="1:10" s="3" customFormat="1" ht="18.75" customHeight="1" thickTop="1" thickBot="1" x14ac:dyDescent="0.45">
      <c r="A40" s="86"/>
      <c r="B40" s="65" t="s">
        <v>38</v>
      </c>
      <c r="C40" s="87">
        <v>19</v>
      </c>
      <c r="D40" s="16" t="s">
        <v>29</v>
      </c>
      <c r="E40" s="87">
        <v>54</v>
      </c>
      <c r="G40" s="320"/>
      <c r="H40" s="321"/>
      <c r="I40" s="321"/>
      <c r="J40" s="322"/>
    </row>
    <row r="41" spans="1:10" s="3" customFormat="1" ht="18.75" customHeight="1" thickTop="1" thickBot="1" x14ac:dyDescent="0.45">
      <c r="A41" s="88"/>
      <c r="B41" s="66" t="s">
        <v>71</v>
      </c>
      <c r="C41" s="14"/>
      <c r="D41" s="18"/>
      <c r="E41" s="15"/>
      <c r="G41" s="323"/>
      <c r="H41" s="324"/>
      <c r="I41" s="324"/>
      <c r="J41" s="325"/>
    </row>
    <row r="42" spans="1:10" s="3" customFormat="1" ht="18.75" customHeight="1" thickTop="1" x14ac:dyDescent="0.4">
      <c r="A42" s="1"/>
      <c r="B42" s="1"/>
      <c r="C42" s="1"/>
      <c r="D42" s="1"/>
      <c r="E42" s="1"/>
      <c r="G42" s="140"/>
      <c r="H42" s="140"/>
      <c r="I42" s="140"/>
      <c r="J42" s="140"/>
    </row>
    <row r="43" spans="1:10" s="3" customFormat="1" ht="18.75" customHeight="1" x14ac:dyDescent="0.4">
      <c r="A43" s="1"/>
      <c r="B43" s="1"/>
      <c r="C43" s="1"/>
      <c r="D43" s="1"/>
      <c r="E43" s="1"/>
      <c r="G43" s="140" t="s">
        <v>36</v>
      </c>
      <c r="H43" s="140"/>
      <c r="I43" s="140"/>
      <c r="J43" s="140"/>
    </row>
    <row r="44" spans="1:10" s="3" customFormat="1" ht="18.75" customHeight="1" x14ac:dyDescent="0.4">
      <c r="A44" s="1"/>
      <c r="B44" s="1"/>
      <c r="C44" s="1"/>
      <c r="D44" s="1"/>
      <c r="E44" s="1"/>
      <c r="G44" s="140" t="s">
        <v>37</v>
      </c>
      <c r="H44" s="140"/>
      <c r="I44" s="140"/>
      <c r="J44" s="140"/>
    </row>
    <row r="45" spans="1:10" x14ac:dyDescent="0.4">
      <c r="G45" s="141"/>
      <c r="H45" s="141"/>
      <c r="I45" s="141"/>
      <c r="J45" s="141"/>
    </row>
    <row r="46" spans="1:10" x14ac:dyDescent="0.4">
      <c r="G46" s="141"/>
      <c r="H46" s="141"/>
      <c r="I46" s="141"/>
      <c r="J46" s="141"/>
    </row>
    <row r="47" spans="1:10" x14ac:dyDescent="0.4">
      <c r="G47" s="142"/>
      <c r="H47" s="142"/>
      <c r="I47" s="142"/>
      <c r="J47" s="142"/>
    </row>
    <row r="48" spans="1:10" x14ac:dyDescent="0.4">
      <c r="G48" s="136"/>
      <c r="H48" s="136"/>
      <c r="I48" s="136"/>
      <c r="J48" s="136"/>
    </row>
  </sheetData>
  <sheetProtection algorithmName="SHA-512" hashValue="yXBgSsWDrjXWoJza3svClwCK6y73gOsYgXoSlaU+pPU46Vo3r6dKmQy5V8KjXO4b8pnyGytUT1eUMtm1E11nng==" saltValue="L9O/4F8LHBwaxSMKxy87Nw==" spinCount="100000" sheet="1" objects="1" scenarios="1"/>
  <mergeCells count="81">
    <mergeCell ref="G48:J48"/>
    <mergeCell ref="G42:J42"/>
    <mergeCell ref="G43:J43"/>
    <mergeCell ref="G44:J44"/>
    <mergeCell ref="G45:J45"/>
    <mergeCell ref="G46:J46"/>
    <mergeCell ref="G47:J47"/>
    <mergeCell ref="A36:B36"/>
    <mergeCell ref="G36:I36"/>
    <mergeCell ref="A37:D37"/>
    <mergeCell ref="G38:J38"/>
    <mergeCell ref="A39:E39"/>
    <mergeCell ref="G39:J41"/>
    <mergeCell ref="A35:D35"/>
    <mergeCell ref="G35:I35"/>
    <mergeCell ref="A28:D28"/>
    <mergeCell ref="G28:G29"/>
    <mergeCell ref="H28:I29"/>
    <mergeCell ref="A32:D32"/>
    <mergeCell ref="G32:I32"/>
    <mergeCell ref="A33:D33"/>
    <mergeCell ref="A34:D34"/>
    <mergeCell ref="G34:I34"/>
    <mergeCell ref="J28:J29"/>
    <mergeCell ref="A30:E30"/>
    <mergeCell ref="G30:G31"/>
    <mergeCell ref="H30:I31"/>
    <mergeCell ref="J30:J31"/>
    <mergeCell ref="A31:D31"/>
    <mergeCell ref="G18:G19"/>
    <mergeCell ref="H18:I19"/>
    <mergeCell ref="J18:J19"/>
    <mergeCell ref="A26:D26"/>
    <mergeCell ref="G26:G27"/>
    <mergeCell ref="H26:I27"/>
    <mergeCell ref="J26:J27"/>
    <mergeCell ref="A27:B27"/>
    <mergeCell ref="A24:D24"/>
    <mergeCell ref="G24:G25"/>
    <mergeCell ref="H24:I25"/>
    <mergeCell ref="J24:J25"/>
    <mergeCell ref="A25:D25"/>
    <mergeCell ref="A20:D20"/>
    <mergeCell ref="G20:G21"/>
    <mergeCell ref="H20:I21"/>
    <mergeCell ref="J20:J21"/>
    <mergeCell ref="A21:D21"/>
    <mergeCell ref="A22:D22"/>
    <mergeCell ref="G22:G23"/>
    <mergeCell ref="H22:I23"/>
    <mergeCell ref="J22:J23"/>
    <mergeCell ref="A23:D23"/>
    <mergeCell ref="A19:E19"/>
    <mergeCell ref="A12:D12"/>
    <mergeCell ref="G12:G13"/>
    <mergeCell ref="H12:I13"/>
    <mergeCell ref="J12:J13"/>
    <mergeCell ref="A13:D13"/>
    <mergeCell ref="A14:D14"/>
    <mergeCell ref="G14:G15"/>
    <mergeCell ref="H14:I15"/>
    <mergeCell ref="J14:J15"/>
    <mergeCell ref="A15:D15"/>
    <mergeCell ref="A16:B16"/>
    <mergeCell ref="G16:G17"/>
    <mergeCell ref="H16:I17"/>
    <mergeCell ref="J16:J17"/>
    <mergeCell ref="A17:D17"/>
    <mergeCell ref="A11:D11"/>
    <mergeCell ref="H11:I11"/>
    <mergeCell ref="A1:J1"/>
    <mergeCell ref="A2:J2"/>
    <mergeCell ref="A4:D4"/>
    <mergeCell ref="E4:J4"/>
    <mergeCell ref="A5:D5"/>
    <mergeCell ref="E5:G5"/>
    <mergeCell ref="A6:J6"/>
    <mergeCell ref="A7:J7"/>
    <mergeCell ref="A8:J8"/>
    <mergeCell ref="A10:E10"/>
    <mergeCell ref="G10:J10"/>
  </mergeCells>
  <printOptions horizontalCentered="1"/>
  <pageMargins left="0.27559055118110237" right="0.27559055118110237" top="0.11811023622047245" bottom="0.11811023622047245" header="0.31496062992125984" footer="0.11811023622047245"/>
  <pageSetup paperSize="9" scale="72" orientation="landscape" r:id="rId1"/>
  <headerFooter>
    <oddFooter>&amp;L&amp;"BrowalliaUPC,Regular"&amp;13&amp;K000000TC4_V.1_240221&amp;R&amp;"BrowalliaUPC,Regular"&amp;13หน้า 1 จาก 2</oddFooter>
  </headerFooter>
  <ignoredErrors>
    <ignoredError sqref="E16 E27 E36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0</xdr:col>
                    <xdr:colOff>57150</xdr:colOff>
                    <xdr:row>39</xdr:row>
                    <xdr:rowOff>19050</xdr:rowOff>
                  </from>
                  <to>
                    <xdr:col>0</xdr:col>
                    <xdr:colOff>247650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0</xdr:col>
                    <xdr:colOff>57150</xdr:colOff>
                    <xdr:row>40</xdr:row>
                    <xdr:rowOff>19050</xdr:rowOff>
                  </from>
                  <to>
                    <xdr:col>0</xdr:col>
                    <xdr:colOff>247650</xdr:colOff>
                    <xdr:row>40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T48"/>
  <sheetViews>
    <sheetView showGridLines="0" view="pageBreakPreview" topLeftCell="A13" zoomScaleNormal="100" zoomScaleSheetLayoutView="100" workbookViewId="0">
      <selection activeCell="B44" sqref="B44:F44"/>
    </sheetView>
  </sheetViews>
  <sheetFormatPr defaultColWidth="9" defaultRowHeight="20.25" x14ac:dyDescent="0.4"/>
  <cols>
    <col min="1" max="1" width="4.25" style="1" customWidth="1"/>
    <col min="2" max="2" width="31.25" style="1" customWidth="1"/>
    <col min="3" max="3" width="24.75" style="1" customWidth="1"/>
    <col min="4" max="4" width="6.75" style="1" customWidth="1"/>
    <col min="5" max="5" width="8.125" style="1" customWidth="1"/>
    <col min="6" max="6" width="15.75" style="1" customWidth="1"/>
    <col min="7" max="7" width="5.625" style="1" customWidth="1"/>
    <col min="8" max="8" width="3.625" style="1" customWidth="1"/>
    <col min="9" max="9" width="23.625" style="1" customWidth="1"/>
    <col min="10" max="10" width="27.625" style="1" customWidth="1"/>
    <col min="11" max="11" width="6.625" style="1" customWidth="1"/>
    <col min="12" max="12" width="8.75" style="1" customWidth="1"/>
    <col min="13" max="13" width="20.625" style="1" customWidth="1"/>
    <col min="14" max="16384" width="9" style="1"/>
  </cols>
  <sheetData>
    <row r="1" spans="1:20" ht="18.75" customHeight="1" x14ac:dyDescent="0.4">
      <c r="A1" s="262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</row>
    <row r="2" spans="1:20" ht="30" customHeight="1" x14ac:dyDescent="0.4">
      <c r="A2" s="184" t="s">
        <v>97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49"/>
      <c r="O2" s="49"/>
      <c r="P2" s="49"/>
      <c r="Q2" s="49"/>
      <c r="R2" s="49"/>
      <c r="S2" s="49"/>
      <c r="T2" s="49"/>
    </row>
    <row r="3" spans="1:20" ht="9.9499999999999993" customHeight="1" thickBot="1" x14ac:dyDescent="0.45">
      <c r="A3" s="263"/>
      <c r="B3" s="263"/>
      <c r="C3" s="263"/>
      <c r="D3" s="263"/>
      <c r="E3" s="263"/>
      <c r="F3" s="264"/>
      <c r="G3" s="264"/>
      <c r="H3" s="264"/>
      <c r="I3" s="264"/>
      <c r="J3" s="264"/>
      <c r="K3" s="264"/>
      <c r="L3" s="264"/>
      <c r="M3" s="264"/>
    </row>
    <row r="4" spans="1:20" s="3" customFormat="1" ht="18.75" customHeight="1" thickTop="1" thickBot="1" x14ac:dyDescent="0.45">
      <c r="A4" s="185" t="s">
        <v>0</v>
      </c>
      <c r="B4" s="186"/>
      <c r="C4" s="186"/>
      <c r="D4" s="186"/>
      <c r="E4" s="186"/>
      <c r="F4" s="259" t="s">
        <v>98</v>
      </c>
      <c r="G4" s="326"/>
      <c r="H4" s="326"/>
      <c r="I4" s="326"/>
      <c r="J4" s="326"/>
      <c r="K4" s="326"/>
      <c r="L4" s="326"/>
      <c r="M4" s="327"/>
    </row>
    <row r="5" spans="1:20" s="3" customFormat="1" thickTop="1" thickBot="1" x14ac:dyDescent="0.45">
      <c r="A5" s="185" t="s">
        <v>1</v>
      </c>
      <c r="B5" s="186"/>
      <c r="C5" s="186"/>
      <c r="D5" s="186"/>
      <c r="E5" s="186"/>
      <c r="F5" s="282" t="s">
        <v>111</v>
      </c>
      <c r="G5" s="283"/>
      <c r="H5" s="283"/>
      <c r="I5" s="284"/>
      <c r="J5" s="81" t="s">
        <v>55</v>
      </c>
      <c r="K5" s="328">
        <v>768445168.45000005</v>
      </c>
      <c r="L5" s="329"/>
      <c r="M5" s="83" t="s">
        <v>54</v>
      </c>
    </row>
    <row r="6" spans="1:20" s="3" customFormat="1" ht="19.5" hidden="1" thickTop="1" x14ac:dyDescent="0.4">
      <c r="A6" s="189" t="s">
        <v>2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</row>
    <row r="7" spans="1:20" s="3" customFormat="1" ht="19.5" hidden="1" thickTop="1" x14ac:dyDescent="0.4">
      <c r="A7" s="189" t="s">
        <v>3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</row>
    <row r="8" spans="1:20" s="3" customFormat="1" ht="19.5" hidden="1" thickTop="1" x14ac:dyDescent="0.4">
      <c r="A8" s="189" t="s">
        <v>4</v>
      </c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</row>
    <row r="9" spans="1:20" s="3" customFormat="1" ht="18.75" customHeight="1" thickTop="1" x14ac:dyDescent="0.4">
      <c r="A9" s="4" t="s">
        <v>44</v>
      </c>
      <c r="B9" s="4"/>
      <c r="C9" s="4"/>
      <c r="D9" s="4"/>
      <c r="E9" s="4"/>
    </row>
    <row r="10" spans="1:20" s="3" customFormat="1" ht="18.75" customHeight="1" x14ac:dyDescent="0.4">
      <c r="A10" s="107" t="s">
        <v>72</v>
      </c>
      <c r="B10" s="108"/>
      <c r="C10" s="108"/>
      <c r="D10" s="108"/>
      <c r="E10" s="108"/>
      <c r="F10" s="109"/>
      <c r="H10" s="107" t="s">
        <v>68</v>
      </c>
      <c r="I10" s="108"/>
      <c r="J10" s="108"/>
      <c r="K10" s="108"/>
      <c r="L10" s="108"/>
      <c r="M10" s="109"/>
    </row>
    <row r="11" spans="1:20" s="3" customFormat="1" ht="18.75" customHeight="1" x14ac:dyDescent="0.4">
      <c r="A11" s="218" t="s">
        <v>39</v>
      </c>
      <c r="B11" s="219"/>
      <c r="C11" s="187" t="s">
        <v>42</v>
      </c>
      <c r="D11" s="220"/>
      <c r="E11" s="188"/>
      <c r="F11" s="17" t="s">
        <v>41</v>
      </c>
      <c r="H11" s="170" t="s">
        <v>7</v>
      </c>
      <c r="I11" s="171"/>
      <c r="J11" s="171"/>
      <c r="K11" s="171"/>
      <c r="L11" s="172"/>
      <c r="M11" s="5" t="s">
        <v>8</v>
      </c>
    </row>
    <row r="12" spans="1:20" s="3" customFormat="1" ht="18.75" customHeight="1" thickBot="1" x14ac:dyDescent="0.45">
      <c r="A12" s="272"/>
      <c r="B12" s="273"/>
      <c r="C12" s="274"/>
      <c r="D12" s="275"/>
      <c r="E12" s="276"/>
      <c r="F12" s="47" t="s">
        <v>40</v>
      </c>
      <c r="H12" s="21" t="s">
        <v>76</v>
      </c>
      <c r="I12" s="242" t="s">
        <v>56</v>
      </c>
      <c r="J12" s="242"/>
      <c r="K12" s="242"/>
      <c r="L12" s="244"/>
      <c r="M12" s="31">
        <f>'ตัวอย่างหน้า License Fee '!J34</f>
        <v>595000000</v>
      </c>
    </row>
    <row r="13" spans="1:20" s="3" customFormat="1" ht="18.75" customHeight="1" thickTop="1" x14ac:dyDescent="0.4">
      <c r="A13" s="336" t="s">
        <v>108</v>
      </c>
      <c r="B13" s="337"/>
      <c r="C13" s="336" t="s">
        <v>109</v>
      </c>
      <c r="D13" s="338"/>
      <c r="E13" s="337"/>
      <c r="F13" s="89">
        <v>100000000</v>
      </c>
      <c r="H13" s="22" t="s">
        <v>77</v>
      </c>
      <c r="I13" s="245" t="s">
        <v>31</v>
      </c>
      <c r="J13" s="243"/>
      <c r="K13" s="243"/>
      <c r="L13" s="246"/>
      <c r="M13" s="267">
        <f>IF($F$32&gt;($M$12*60%),($M$12*60%),$F$32)</f>
        <v>357000000</v>
      </c>
    </row>
    <row r="14" spans="1:20" s="3" customFormat="1" ht="18.75" customHeight="1" x14ac:dyDescent="0.4">
      <c r="A14" s="330" t="s">
        <v>108</v>
      </c>
      <c r="B14" s="331"/>
      <c r="C14" s="330" t="s">
        <v>110</v>
      </c>
      <c r="D14" s="332"/>
      <c r="E14" s="331"/>
      <c r="F14" s="90">
        <v>300000000</v>
      </c>
      <c r="H14" s="20"/>
      <c r="I14" s="249" t="s">
        <v>88</v>
      </c>
      <c r="J14" s="250"/>
      <c r="K14" s="250"/>
      <c r="L14" s="251"/>
      <c r="M14" s="268"/>
    </row>
    <row r="15" spans="1:20" s="3" customFormat="1" ht="18.75" customHeight="1" x14ac:dyDescent="0.4">
      <c r="A15" s="333"/>
      <c r="B15" s="334"/>
      <c r="C15" s="333"/>
      <c r="D15" s="335"/>
      <c r="E15" s="334"/>
      <c r="F15" s="91"/>
      <c r="H15" s="23" t="s">
        <v>78</v>
      </c>
      <c r="I15" s="241" t="s">
        <v>89</v>
      </c>
      <c r="J15" s="242"/>
      <c r="K15" s="242"/>
      <c r="L15" s="244"/>
      <c r="M15" s="32">
        <f>$M$12-$M$13</f>
        <v>238000000</v>
      </c>
    </row>
    <row r="16" spans="1:20" s="3" customFormat="1" ht="18.75" customHeight="1" x14ac:dyDescent="0.4">
      <c r="A16" s="333"/>
      <c r="B16" s="334"/>
      <c r="C16" s="333"/>
      <c r="D16" s="335"/>
      <c r="E16" s="334"/>
      <c r="F16" s="91"/>
      <c r="H16" s="21" t="s">
        <v>79</v>
      </c>
      <c r="I16" s="241" t="s">
        <v>30</v>
      </c>
      <c r="J16" s="242"/>
      <c r="K16" s="242"/>
      <c r="L16" s="244"/>
      <c r="M16" s="31">
        <v>40000000</v>
      </c>
    </row>
    <row r="17" spans="1:13" s="3" customFormat="1" ht="18.75" customHeight="1" x14ac:dyDescent="0.4">
      <c r="A17" s="333"/>
      <c r="B17" s="334"/>
      <c r="C17" s="333"/>
      <c r="D17" s="335"/>
      <c r="E17" s="334"/>
      <c r="F17" s="91"/>
      <c r="H17" s="24" t="s">
        <v>80</v>
      </c>
      <c r="I17" s="241" t="s">
        <v>90</v>
      </c>
      <c r="J17" s="242"/>
      <c r="K17" s="242"/>
      <c r="L17" s="244"/>
      <c r="M17" s="77">
        <f>IF(($M$15-$M$16&lt;=0),"0",($M$15-$M$16))</f>
        <v>198000000</v>
      </c>
    </row>
    <row r="18" spans="1:13" s="3" customFormat="1" ht="18.75" customHeight="1" x14ac:dyDescent="0.4">
      <c r="A18" s="333"/>
      <c r="B18" s="334"/>
      <c r="C18" s="333"/>
      <c r="D18" s="335"/>
      <c r="E18" s="334"/>
      <c r="F18" s="91"/>
      <c r="H18" s="21" t="s">
        <v>81</v>
      </c>
      <c r="I18" s="255" t="s">
        <v>91</v>
      </c>
      <c r="J18" s="255"/>
      <c r="K18" s="255"/>
      <c r="L18" s="255"/>
      <c r="M18" s="78">
        <f>+ROUND($M$17*2.5%,2)</f>
        <v>4950000</v>
      </c>
    </row>
    <row r="19" spans="1:13" s="3" customFormat="1" ht="18.75" customHeight="1" x14ac:dyDescent="0.4">
      <c r="A19" s="333"/>
      <c r="B19" s="334"/>
      <c r="C19" s="333"/>
      <c r="D19" s="335"/>
      <c r="E19" s="334"/>
      <c r="F19" s="91"/>
      <c r="H19" s="27" t="s">
        <v>82</v>
      </c>
      <c r="I19" s="245" t="s">
        <v>62</v>
      </c>
      <c r="J19" s="243"/>
      <c r="K19" s="243"/>
      <c r="L19" s="246"/>
      <c r="M19" s="247">
        <f>+IF(AND($F$40&gt;200000000,($M$18*0.15)&gt;200000000),200000000,IF(AND($F$40&lt;=200000000,($M$18*0.15)&gt;200000000),$F$40,IF(AND($M$18*0.15&lt;=200000000,($M$18*0.15)&gt;=$F$40),$F$40,$M$18*0.15)))</f>
        <v>0</v>
      </c>
    </row>
    <row r="20" spans="1:13" s="3" customFormat="1" ht="18.75" customHeight="1" x14ac:dyDescent="0.4">
      <c r="A20" s="333"/>
      <c r="B20" s="334"/>
      <c r="C20" s="333"/>
      <c r="D20" s="335"/>
      <c r="E20" s="334"/>
      <c r="F20" s="91"/>
      <c r="H20" s="25"/>
      <c r="I20" s="249" t="s">
        <v>92</v>
      </c>
      <c r="J20" s="250"/>
      <c r="K20" s="250"/>
      <c r="L20" s="251"/>
      <c r="M20" s="248"/>
    </row>
    <row r="21" spans="1:13" s="3" customFormat="1" ht="18.75" customHeight="1" x14ac:dyDescent="0.4">
      <c r="A21" s="333"/>
      <c r="B21" s="334"/>
      <c r="C21" s="333"/>
      <c r="D21" s="335"/>
      <c r="E21" s="334"/>
      <c r="F21" s="91"/>
      <c r="H21" s="21" t="s">
        <v>83</v>
      </c>
      <c r="I21" s="72" t="s">
        <v>93</v>
      </c>
      <c r="J21" s="70"/>
      <c r="K21" s="70"/>
      <c r="L21" s="71"/>
      <c r="M21" s="74">
        <f>$M$18-$M$19</f>
        <v>4950000</v>
      </c>
    </row>
    <row r="22" spans="1:13" s="3" customFormat="1" ht="18.75" customHeight="1" x14ac:dyDescent="0.4">
      <c r="A22" s="333"/>
      <c r="B22" s="334"/>
      <c r="C22" s="333"/>
      <c r="D22" s="335"/>
      <c r="E22" s="334"/>
      <c r="F22" s="91"/>
      <c r="H22" s="25" t="s">
        <v>84</v>
      </c>
      <c r="I22" s="238" t="s">
        <v>94</v>
      </c>
      <c r="J22" s="239"/>
      <c r="K22" s="239"/>
      <c r="L22" s="240"/>
      <c r="M22" s="75">
        <f>+ROUND($M$21*7%,2)</f>
        <v>346500</v>
      </c>
    </row>
    <row r="23" spans="1:13" s="3" customFormat="1" ht="18.75" customHeight="1" thickBot="1" x14ac:dyDescent="0.45">
      <c r="A23" s="333"/>
      <c r="B23" s="334"/>
      <c r="C23" s="333"/>
      <c r="D23" s="335"/>
      <c r="E23" s="334"/>
      <c r="F23" s="91"/>
      <c r="H23" s="26" t="s">
        <v>85</v>
      </c>
      <c r="I23" s="241" t="s">
        <v>32</v>
      </c>
      <c r="J23" s="242"/>
      <c r="K23" s="243"/>
      <c r="L23" s="244"/>
      <c r="M23" s="76">
        <f>$M$21+$M$22</f>
        <v>5296500</v>
      </c>
    </row>
    <row r="24" spans="1:13" s="3" customFormat="1" ht="18.75" customHeight="1" thickTop="1" thickBot="1" x14ac:dyDescent="0.45">
      <c r="A24" s="333"/>
      <c r="B24" s="334"/>
      <c r="C24" s="333"/>
      <c r="D24" s="335"/>
      <c r="E24" s="334"/>
      <c r="F24" s="91"/>
      <c r="H24" s="37" t="s">
        <v>86</v>
      </c>
      <c r="I24" s="234" t="s">
        <v>63</v>
      </c>
      <c r="J24" s="235"/>
      <c r="K24" s="85">
        <v>2</v>
      </c>
      <c r="L24" s="41" t="s">
        <v>16</v>
      </c>
      <c r="M24" s="73">
        <f>IFERROR((ROUND($M$21*1.5%,2)*$K$24),0)</f>
        <v>148500</v>
      </c>
    </row>
    <row r="25" spans="1:13" s="3" customFormat="1" ht="18.75" customHeight="1" thickTop="1" x14ac:dyDescent="0.4">
      <c r="A25" s="333"/>
      <c r="B25" s="334"/>
      <c r="C25" s="333"/>
      <c r="D25" s="335"/>
      <c r="E25" s="334"/>
      <c r="F25" s="91"/>
      <c r="H25" s="37" t="s">
        <v>87</v>
      </c>
      <c r="I25" s="234" t="s">
        <v>53</v>
      </c>
      <c r="J25" s="235"/>
      <c r="K25" s="236"/>
      <c r="L25" s="237"/>
      <c r="M25" s="73">
        <f>$M$23+$M$24</f>
        <v>5445000</v>
      </c>
    </row>
    <row r="26" spans="1:13" s="3" customFormat="1" ht="18.75" customHeight="1" x14ac:dyDescent="0.4">
      <c r="A26" s="92"/>
      <c r="B26" s="93"/>
      <c r="C26" s="92"/>
      <c r="D26" s="94"/>
      <c r="E26" s="93"/>
      <c r="F26" s="91"/>
      <c r="H26" s="30" t="s">
        <v>64</v>
      </c>
      <c r="I26" s="28"/>
      <c r="J26" s="28"/>
      <c r="K26" s="28"/>
      <c r="L26" s="28"/>
      <c r="M26" s="29"/>
    </row>
    <row r="27" spans="1:13" s="3" customFormat="1" ht="18.75" customHeight="1" x14ac:dyDescent="0.4">
      <c r="A27" s="333"/>
      <c r="B27" s="334"/>
      <c r="C27" s="333"/>
      <c r="D27" s="335"/>
      <c r="E27" s="334"/>
      <c r="F27" s="91"/>
      <c r="H27" s="233" t="s">
        <v>95</v>
      </c>
      <c r="I27" s="233"/>
      <c r="J27" s="233"/>
      <c r="K27" s="233"/>
      <c r="L27" s="233"/>
      <c r="M27" s="233"/>
    </row>
    <row r="28" spans="1:13" s="3" customFormat="1" ht="18.75" customHeight="1" x14ac:dyDescent="0.4">
      <c r="A28" s="333"/>
      <c r="B28" s="334"/>
      <c r="C28" s="333"/>
      <c r="D28" s="335"/>
      <c r="E28" s="334"/>
      <c r="F28" s="91"/>
      <c r="H28" s="233" t="s">
        <v>113</v>
      </c>
      <c r="I28" s="233"/>
      <c r="J28" s="233"/>
      <c r="K28" s="233"/>
      <c r="L28" s="233"/>
      <c r="M28" s="233"/>
    </row>
    <row r="29" spans="1:13" s="3" customFormat="1" ht="18.75" customHeight="1" x14ac:dyDescent="0.4">
      <c r="A29" s="333"/>
      <c r="B29" s="334"/>
      <c r="C29" s="333"/>
      <c r="D29" s="335"/>
      <c r="E29" s="334"/>
      <c r="F29" s="91"/>
      <c r="H29" s="233" t="s">
        <v>112</v>
      </c>
      <c r="I29" s="233"/>
      <c r="J29" s="233"/>
      <c r="K29" s="233"/>
      <c r="L29" s="233"/>
      <c r="M29" s="233"/>
    </row>
    <row r="30" spans="1:13" s="3" customFormat="1" ht="18.75" customHeight="1" x14ac:dyDescent="0.4">
      <c r="A30" s="333"/>
      <c r="B30" s="334"/>
      <c r="C30" s="333"/>
      <c r="D30" s="335"/>
      <c r="E30" s="334"/>
      <c r="F30" s="91"/>
      <c r="H30" s="100" t="s">
        <v>75</v>
      </c>
      <c r="I30" s="100"/>
      <c r="J30" s="100"/>
      <c r="K30" s="100"/>
      <c r="L30" s="100"/>
      <c r="M30" s="100"/>
    </row>
    <row r="31" spans="1:13" s="3" customFormat="1" ht="18.75" customHeight="1" thickBot="1" x14ac:dyDescent="0.45">
      <c r="A31" s="346"/>
      <c r="B31" s="347"/>
      <c r="C31" s="346"/>
      <c r="D31" s="348"/>
      <c r="E31" s="347"/>
      <c r="F31" s="95"/>
      <c r="H31" s="221" t="s">
        <v>69</v>
      </c>
      <c r="I31" s="222"/>
      <c r="J31" s="154"/>
      <c r="K31" s="154"/>
      <c r="L31" s="154"/>
      <c r="M31" s="155"/>
    </row>
    <row r="32" spans="1:13" s="3" customFormat="1" ht="18.75" customHeight="1" thickTop="1" x14ac:dyDescent="0.4">
      <c r="A32" s="206" t="s">
        <v>43</v>
      </c>
      <c r="B32" s="207"/>
      <c r="C32" s="207"/>
      <c r="D32" s="207"/>
      <c r="E32" s="208"/>
      <c r="F32" s="48">
        <f>SUM($F$13:$F$31)</f>
        <v>400000000</v>
      </c>
      <c r="H32" s="122" t="s">
        <v>45</v>
      </c>
      <c r="I32" s="123"/>
      <c r="J32" s="339" t="s">
        <v>106</v>
      </c>
      <c r="K32" s="340"/>
      <c r="L32" s="340"/>
      <c r="M32" s="341"/>
    </row>
    <row r="33" spans="1:13" s="3" customFormat="1" ht="18.75" customHeight="1" x14ac:dyDescent="0.4">
      <c r="A33" s="19" t="s">
        <v>57</v>
      </c>
      <c r="B33" s="19"/>
      <c r="C33" s="19"/>
      <c r="D33" s="19"/>
      <c r="E33" s="1"/>
      <c r="F33" s="1"/>
      <c r="H33" s="173" t="s">
        <v>46</v>
      </c>
      <c r="I33" s="342"/>
      <c r="J33" s="343" t="s">
        <v>105</v>
      </c>
      <c r="K33" s="344"/>
      <c r="L33" s="344"/>
      <c r="M33" s="345"/>
    </row>
    <row r="34" spans="1:13" s="3" customFormat="1" ht="18.75" customHeight="1" thickBot="1" x14ac:dyDescent="0.45">
      <c r="A34" s="107" t="s">
        <v>73</v>
      </c>
      <c r="B34" s="108"/>
      <c r="C34" s="108"/>
      <c r="D34" s="108"/>
      <c r="E34" s="108"/>
      <c r="F34" s="109"/>
      <c r="H34" s="352" t="s">
        <v>47</v>
      </c>
      <c r="I34" s="198"/>
      <c r="J34" s="353" t="s">
        <v>107</v>
      </c>
      <c r="K34" s="354"/>
      <c r="L34" s="354"/>
      <c r="M34" s="355"/>
    </row>
    <row r="35" spans="1:13" s="3" customFormat="1" ht="18.75" customHeight="1" thickTop="1" thickBot="1" x14ac:dyDescent="0.45">
      <c r="A35" s="218" t="s">
        <v>58</v>
      </c>
      <c r="B35" s="219"/>
      <c r="C35" s="187" t="s">
        <v>59</v>
      </c>
      <c r="D35" s="220"/>
      <c r="E35" s="188"/>
      <c r="F35" s="17" t="s">
        <v>60</v>
      </c>
      <c r="H35" s="197"/>
      <c r="I35" s="197"/>
      <c r="J35" s="197"/>
      <c r="K35" s="197"/>
      <c r="L35" s="197"/>
      <c r="M35" s="197"/>
    </row>
    <row r="36" spans="1:13" s="3" customFormat="1" ht="18.75" customHeight="1" thickTop="1" x14ac:dyDescent="0.4">
      <c r="A36" s="349"/>
      <c r="B36" s="350"/>
      <c r="C36" s="349"/>
      <c r="D36" s="351"/>
      <c r="E36" s="350"/>
      <c r="F36" s="96"/>
      <c r="H36" s="197" t="s">
        <v>65</v>
      </c>
      <c r="I36" s="197"/>
      <c r="J36" s="197"/>
      <c r="K36" s="197"/>
      <c r="L36" s="197"/>
      <c r="M36" s="197"/>
    </row>
    <row r="37" spans="1:13" s="3" customFormat="1" ht="18.75" customHeight="1" x14ac:dyDescent="0.4">
      <c r="A37" s="333"/>
      <c r="B37" s="334"/>
      <c r="C37" s="333"/>
      <c r="D37" s="335"/>
      <c r="E37" s="334"/>
      <c r="F37" s="91"/>
      <c r="H37" s="212" t="s">
        <v>66</v>
      </c>
      <c r="I37" s="212"/>
      <c r="J37" s="212"/>
      <c r="K37" s="212"/>
      <c r="L37" s="212"/>
      <c r="M37" s="212"/>
    </row>
    <row r="38" spans="1:13" s="3" customFormat="1" ht="18.75" customHeight="1" x14ac:dyDescent="0.4">
      <c r="A38" s="333"/>
      <c r="B38" s="334"/>
      <c r="C38" s="333"/>
      <c r="D38" s="335"/>
      <c r="E38" s="334"/>
      <c r="F38" s="91"/>
      <c r="H38" s="69"/>
      <c r="I38" s="69"/>
      <c r="J38" s="69"/>
      <c r="K38" s="69"/>
      <c r="L38" s="69"/>
      <c r="M38" s="69"/>
    </row>
    <row r="39" spans="1:13" s="3" customFormat="1" ht="18.75" customHeight="1" thickBot="1" x14ac:dyDescent="0.45">
      <c r="A39" s="346"/>
      <c r="B39" s="347"/>
      <c r="C39" s="346"/>
      <c r="D39" s="348"/>
      <c r="E39" s="347"/>
      <c r="F39" s="95"/>
      <c r="H39" s="197" t="s">
        <v>48</v>
      </c>
      <c r="I39" s="197"/>
      <c r="J39" s="197"/>
      <c r="K39" s="197"/>
      <c r="L39" s="197"/>
      <c r="M39" s="197"/>
    </row>
    <row r="40" spans="1:13" s="3" customFormat="1" ht="18.75" customHeight="1" thickTop="1" x14ac:dyDescent="0.4">
      <c r="A40" s="206" t="s">
        <v>61</v>
      </c>
      <c r="B40" s="207"/>
      <c r="C40" s="207"/>
      <c r="D40" s="207"/>
      <c r="E40" s="208"/>
      <c r="F40" s="48">
        <f>SUM($F$36:$F$39)</f>
        <v>0</v>
      </c>
      <c r="H40" s="197" t="s">
        <v>49</v>
      </c>
      <c r="I40" s="197"/>
      <c r="J40" s="197"/>
      <c r="K40" s="197"/>
      <c r="L40" s="197"/>
      <c r="M40" s="197"/>
    </row>
    <row r="41" spans="1:13" s="3" customFormat="1" ht="18.75" customHeight="1" x14ac:dyDescent="0.4">
      <c r="A41" s="1"/>
      <c r="B41" s="1"/>
      <c r="C41" s="1"/>
      <c r="D41" s="1"/>
      <c r="E41" s="1"/>
      <c r="F41" s="1"/>
      <c r="H41" s="197" t="s">
        <v>50</v>
      </c>
      <c r="I41" s="197"/>
      <c r="J41" s="197"/>
      <c r="K41" s="197"/>
      <c r="L41" s="197"/>
      <c r="M41" s="197"/>
    </row>
    <row r="42" spans="1:13" s="3" customFormat="1" ht="18.75" customHeight="1" thickBot="1" x14ac:dyDescent="0.45">
      <c r="A42" s="137" t="s">
        <v>74</v>
      </c>
      <c r="B42" s="108"/>
      <c r="C42" s="108"/>
      <c r="D42" s="138"/>
      <c r="E42" s="108"/>
      <c r="F42" s="139"/>
      <c r="H42" s="197" t="s">
        <v>51</v>
      </c>
      <c r="I42" s="197"/>
      <c r="J42" s="197"/>
      <c r="K42" s="197"/>
      <c r="L42" s="197"/>
      <c r="M42" s="197"/>
    </row>
    <row r="43" spans="1:13" s="3" customFormat="1" ht="18.75" customHeight="1" thickTop="1" thickBot="1" x14ac:dyDescent="0.45">
      <c r="A43" s="86"/>
      <c r="B43" s="111" t="s">
        <v>67</v>
      </c>
      <c r="C43" s="111"/>
      <c r="D43" s="87">
        <v>20</v>
      </c>
      <c r="E43" s="16" t="s">
        <v>29</v>
      </c>
      <c r="F43" s="87">
        <v>54</v>
      </c>
      <c r="H43" s="197" t="s">
        <v>26</v>
      </c>
      <c r="I43" s="197"/>
      <c r="J43" s="197"/>
      <c r="K43" s="197"/>
      <c r="L43" s="197"/>
      <c r="M43" s="197"/>
    </row>
    <row r="44" spans="1:13" s="3" customFormat="1" ht="18.75" customHeight="1" thickTop="1" thickBot="1" x14ac:dyDescent="0.45">
      <c r="A44" s="88"/>
      <c r="B44" s="198" t="s">
        <v>114</v>
      </c>
      <c r="C44" s="198"/>
      <c r="D44" s="198"/>
      <c r="E44" s="198"/>
      <c r="F44" s="199"/>
      <c r="H44" s="197" t="s">
        <v>52</v>
      </c>
      <c r="I44" s="197"/>
      <c r="J44" s="197"/>
      <c r="K44" s="197"/>
      <c r="L44" s="197"/>
      <c r="M44" s="197"/>
    </row>
    <row r="45" spans="1:13" ht="21" thickTop="1" x14ac:dyDescent="0.4">
      <c r="M45" s="68"/>
    </row>
    <row r="48" spans="1:13" x14ac:dyDescent="0.4">
      <c r="M48" s="3"/>
    </row>
  </sheetData>
  <sheetProtection algorithmName="SHA-512" hashValue="l52nsm05y0iG0doJC8tOVloILPX5+9WEt49/VCgakKg7EDjIHhwOoAgApu+nc7tFgtMmrvVxPK4sJ39tBGz06A==" saltValue="Qmj+Cx+1Qw7dFYCc+31X1g==" spinCount="100000" sheet="1" objects="1" scenarios="1"/>
  <mergeCells count="102">
    <mergeCell ref="H41:M41"/>
    <mergeCell ref="A42:F42"/>
    <mergeCell ref="H42:M42"/>
    <mergeCell ref="B43:C43"/>
    <mergeCell ref="H43:M43"/>
    <mergeCell ref="B44:F44"/>
    <mergeCell ref="H44:M44"/>
    <mergeCell ref="A38:B38"/>
    <mergeCell ref="C38:E38"/>
    <mergeCell ref="A39:B39"/>
    <mergeCell ref="C39:E39"/>
    <mergeCell ref="H39:M39"/>
    <mergeCell ref="A40:E40"/>
    <mergeCell ref="H40:M40"/>
    <mergeCell ref="A36:B36"/>
    <mergeCell ref="C36:E36"/>
    <mergeCell ref="H36:M36"/>
    <mergeCell ref="A37:B37"/>
    <mergeCell ref="C37:E37"/>
    <mergeCell ref="H37:M37"/>
    <mergeCell ref="A34:F34"/>
    <mergeCell ref="H34:I34"/>
    <mergeCell ref="J34:M34"/>
    <mergeCell ref="A35:B35"/>
    <mergeCell ref="C35:E35"/>
    <mergeCell ref="H35:M35"/>
    <mergeCell ref="H31:M31"/>
    <mergeCell ref="A32:E32"/>
    <mergeCell ref="H32:I32"/>
    <mergeCell ref="J32:M32"/>
    <mergeCell ref="H33:I33"/>
    <mergeCell ref="J33:M33"/>
    <mergeCell ref="A29:B29"/>
    <mergeCell ref="C29:E29"/>
    <mergeCell ref="A30:B30"/>
    <mergeCell ref="C30:E30"/>
    <mergeCell ref="A31:B31"/>
    <mergeCell ref="C31:E31"/>
    <mergeCell ref="A27:B27"/>
    <mergeCell ref="C27:E27"/>
    <mergeCell ref="H27:M27"/>
    <mergeCell ref="A28:B28"/>
    <mergeCell ref="C28:E28"/>
    <mergeCell ref="H28:M28"/>
    <mergeCell ref="A24:B24"/>
    <mergeCell ref="C24:E24"/>
    <mergeCell ref="I24:J24"/>
    <mergeCell ref="A25:B25"/>
    <mergeCell ref="C25:E25"/>
    <mergeCell ref="I25:L25"/>
    <mergeCell ref="A21:B21"/>
    <mergeCell ref="C21:E21"/>
    <mergeCell ref="A22:B22"/>
    <mergeCell ref="C22:E22"/>
    <mergeCell ref="I22:L22"/>
    <mergeCell ref="A23:B23"/>
    <mergeCell ref="C23:E23"/>
    <mergeCell ref="I23:L23"/>
    <mergeCell ref="A19:B19"/>
    <mergeCell ref="C19:E19"/>
    <mergeCell ref="I19:L19"/>
    <mergeCell ref="I15:L15"/>
    <mergeCell ref="A16:B16"/>
    <mergeCell ref="C16:E16"/>
    <mergeCell ref="I16:L16"/>
    <mergeCell ref="A13:B13"/>
    <mergeCell ref="C13:E13"/>
    <mergeCell ref="I13:L13"/>
    <mergeCell ref="M19:M20"/>
    <mergeCell ref="A20:B20"/>
    <mergeCell ref="C20:E20"/>
    <mergeCell ref="I20:L20"/>
    <mergeCell ref="A17:B17"/>
    <mergeCell ref="C17:E17"/>
    <mergeCell ref="I17:L17"/>
    <mergeCell ref="A18:B18"/>
    <mergeCell ref="C18:E18"/>
    <mergeCell ref="I18:L18"/>
    <mergeCell ref="A1:M1"/>
    <mergeCell ref="A2:M2"/>
    <mergeCell ref="A3:M3"/>
    <mergeCell ref="A4:E4"/>
    <mergeCell ref="F4:M4"/>
    <mergeCell ref="A5:E5"/>
    <mergeCell ref="F5:I5"/>
    <mergeCell ref="K5:L5"/>
    <mergeCell ref="H29:M29"/>
    <mergeCell ref="M13:M14"/>
    <mergeCell ref="A14:B14"/>
    <mergeCell ref="C14:E14"/>
    <mergeCell ref="I14:L14"/>
    <mergeCell ref="A6:M6"/>
    <mergeCell ref="A7:M7"/>
    <mergeCell ref="A8:M8"/>
    <mergeCell ref="A10:F10"/>
    <mergeCell ref="H10:M10"/>
    <mergeCell ref="A11:B12"/>
    <mergeCell ref="C11:E12"/>
    <mergeCell ref="H11:L11"/>
    <mergeCell ref="I12:L12"/>
    <mergeCell ref="A15:B15"/>
    <mergeCell ref="C15:E15"/>
  </mergeCells>
  <hyperlinks>
    <hyperlink ref="J34" r:id="rId1"/>
  </hyperlinks>
  <printOptions horizontalCentered="1"/>
  <pageMargins left="0.27559055118110237" right="0.27559055118110237" top="0.11811023622047245" bottom="0.11811023622047245" header="0.31496062992125984" footer="0.11811023622047245"/>
  <pageSetup paperSize="9" scale="71" orientation="landscape" r:id="rId2"/>
  <headerFooter>
    <oddFooter>&amp;L&amp;"BrowalliaUPC,Regular"&amp;13TC4_V.1_240221&amp;R&amp;"BrowalliaUPC,Regular"&amp;13หน้า 2 จาก 2</oddFooter>
  </headerFooter>
  <ignoredErrors>
    <ignoredError sqref="H12:H25" numberStoredAsText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5" name="Check Box 1">
              <controlPr defaultSize="0" autoFill="0" autoLine="0" autoPict="0">
                <anchor moveWithCells="1">
                  <from>
                    <xdr:col>0</xdr:col>
                    <xdr:colOff>57150</xdr:colOff>
                    <xdr:row>42</xdr:row>
                    <xdr:rowOff>19050</xdr:rowOff>
                  </from>
                  <to>
                    <xdr:col>0</xdr:col>
                    <xdr:colOff>247650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6" name="Check Box 2">
              <controlPr defaultSize="0" autoFill="0" autoLine="0" autoPict="0">
                <anchor moveWithCells="1">
                  <from>
                    <xdr:col>0</xdr:col>
                    <xdr:colOff>57150</xdr:colOff>
                    <xdr:row>43</xdr:row>
                    <xdr:rowOff>19050</xdr:rowOff>
                  </from>
                  <to>
                    <xdr:col>0</xdr:col>
                    <xdr:colOff>247650</xdr:colOff>
                    <xdr:row>43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License Fee หน้า 1 จาก 2</vt:lpstr>
      <vt:lpstr>USO หน้า 2 จาก 2</vt:lpstr>
      <vt:lpstr>ตัวอย่างหน้า License Fee </vt:lpstr>
      <vt:lpstr>ตัวอย่างหน้า USO</vt:lpstr>
      <vt:lpstr>'License Fee หน้า 1 จาก 2'!Print_Area</vt:lpstr>
      <vt:lpstr>'USO หน้า 2 จาก 2'!Print_Area</vt:lpstr>
      <vt:lpstr>'ตัวอย่างหน้า License Fee '!Print_Area</vt:lpstr>
      <vt:lpstr>'ตัวอย่างหน้า USO'!Print_Area</vt:lpstr>
    </vt:vector>
  </TitlesOfParts>
  <Company>NBTC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กนกวรรณ นิ่มเงิน</dc:creator>
  <cp:lastModifiedBy>วดี เพ็ชร์ศรี</cp:lastModifiedBy>
  <cp:lastPrinted>2021-04-22T03:00:29Z</cp:lastPrinted>
  <dcterms:created xsi:type="dcterms:W3CDTF">2021-01-12T08:33:59Z</dcterms:created>
  <dcterms:modified xsi:type="dcterms:W3CDTF">2024-08-02T03:31:14Z</dcterms:modified>
</cp:coreProperties>
</file>